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635" activeTab="0"/>
  </bookViews>
  <sheets>
    <sheet name="ROSTER2004" sheetId="1" r:id="rId1"/>
    <sheet name="Free-Agents" sheetId="2" r:id="rId2"/>
    <sheet name="Days Missed Worksheet" sheetId="3" r:id="rId3"/>
    <sheet name="Schedule" sheetId="4" r:id="rId4"/>
  </sheets>
  <definedNames>
    <definedName name="_xlnm.Print_Titles" localSheetId="1">'Free-Agents'!$1:$6</definedName>
    <definedName name="_xlnm.Print_Titles" localSheetId="0">'ROSTER2004'!$1:$4</definedName>
  </definedNames>
  <calcPr fullCalcOnLoad="1"/>
</workbook>
</file>

<file path=xl/sharedStrings.xml><?xml version="1.0" encoding="utf-8"?>
<sst xmlns="http://schemas.openxmlformats.org/spreadsheetml/2006/main" count="4758" uniqueCount="1390">
  <si>
    <t>NBA</t>
  </si>
  <si>
    <t>Gms</t>
  </si>
  <si>
    <t>Min</t>
  </si>
  <si>
    <t>Tm</t>
  </si>
  <si>
    <t>G</t>
  </si>
  <si>
    <t>Min</t>
  </si>
  <si>
    <t>mpg</t>
  </si>
  <si>
    <t>Allow</t>
  </si>
  <si>
    <t>Allow</t>
  </si>
  <si>
    <t xml:space="preserve"> Positions</t>
  </si>
  <si>
    <t>Days Missed</t>
  </si>
  <si>
    <t>ANCHORAGE -- JeffB</t>
  </si>
  <si>
    <t>jbevier@email.msn.com, icq=112877650</t>
  </si>
  <si>
    <t>Arenas, Gilbert</t>
  </si>
  <si>
    <t>WAS</t>
  </si>
  <si>
    <t>Blount, Mark</t>
  </si>
  <si>
    <t>BOS</t>
  </si>
  <si>
    <t>Bradley, Michael</t>
  </si>
  <si>
    <t>ATL</t>
  </si>
  <si>
    <t>Coleman, Derrick</t>
  </si>
  <si>
    <t>PHI</t>
  </si>
  <si>
    <t>Kittles, Kerry</t>
  </si>
  <si>
    <t>NJ</t>
  </si>
  <si>
    <t>Maggette, Corey</t>
  </si>
  <si>
    <t>LAC</t>
  </si>
  <si>
    <t>Martin, Kenyon</t>
  </si>
  <si>
    <t>NJ</t>
  </si>
  <si>
    <t>Miles, Darius</t>
  </si>
  <si>
    <t>POR</t>
  </si>
  <si>
    <t>Mohammed, Nazr</t>
  </si>
  <si>
    <t>NY</t>
  </si>
  <si>
    <t>Murray, Ronald</t>
  </si>
  <si>
    <t>SEA</t>
  </si>
  <si>
    <t>Ollie, Kevin</t>
  </si>
  <si>
    <t>CLE</t>
  </si>
  <si>
    <t>Stewart, Michael</t>
  </si>
  <si>
    <t>BOS</t>
  </si>
  <si>
    <t>Watson, Earl</t>
  </si>
  <si>
    <t>MEM</t>
  </si>
  <si>
    <t>Williams, Shammond</t>
  </si>
  <si>
    <t>NO</t>
  </si>
  <si>
    <t>Woods, Qyntel</t>
  </si>
  <si>
    <t>POR</t>
  </si>
  <si>
    <t>Total</t>
  </si>
  <si>
    <t>BROOKLYN -- Nigel</t>
  </si>
  <si>
    <t>Battier, Shane</t>
  </si>
  <si>
    <t>MEM</t>
  </si>
  <si>
    <t>UT</t>
  </si>
  <si>
    <t>Curry, Eddy</t>
  </si>
  <si>
    <t>CHI</t>
  </si>
  <si>
    <t>Daniels, Antonio</t>
  </si>
  <si>
    <t>SEA</t>
  </si>
  <si>
    <t>NJ</t>
  </si>
  <si>
    <t>Humphrey, Ryan</t>
  </si>
  <si>
    <t>MEM</t>
  </si>
  <si>
    <t>Johnson, Joe</t>
  </si>
  <si>
    <t>PHX</t>
  </si>
  <si>
    <t>LaFrentz, Raef</t>
  </si>
  <si>
    <t>BOS</t>
  </si>
  <si>
    <t>CLE</t>
  </si>
  <si>
    <t>O'Neal, Jermaine</t>
  </si>
  <si>
    <t>IND</t>
  </si>
  <si>
    <t>Rush, Kareem</t>
  </si>
  <si>
    <t>LAL</t>
  </si>
  <si>
    <t>Traylor, Robert</t>
  </si>
  <si>
    <t>NO</t>
  </si>
  <si>
    <t>Turkoglu, Hedo</t>
  </si>
  <si>
    <t>SA</t>
  </si>
  <si>
    <t>LAC</t>
  </si>
  <si>
    <t>Wilks, Mike</t>
  </si>
  <si>
    <t>HOU</t>
  </si>
  <si>
    <t>Total</t>
  </si>
  <si>
    <t>DAKOTA -- Jason</t>
  </si>
  <si>
    <t>dakotablizzards@yahoo.com</t>
  </si>
  <si>
    <t>Bender, Jonathan</t>
  </si>
  <si>
    <t>IND</t>
  </si>
  <si>
    <t>Bowen, Bruce</t>
  </si>
  <si>
    <t>SA</t>
  </si>
  <si>
    <t>Cardinal, Brian</t>
  </si>
  <si>
    <t>GS</t>
  </si>
  <si>
    <t>Chandler, Tyson</t>
  </si>
  <si>
    <t>CHI</t>
  </si>
  <si>
    <t>Claxton, Speedy</t>
  </si>
  <si>
    <t>GS</t>
  </si>
  <si>
    <t>Jackson, Stephen</t>
  </si>
  <si>
    <t>ATL</t>
  </si>
  <si>
    <t>Marbury, Stephon</t>
  </si>
  <si>
    <t>NY</t>
  </si>
  <si>
    <t>Ming, Yao</t>
  </si>
  <si>
    <t>HOU</t>
  </si>
  <si>
    <t>Odom, Lamar</t>
  </si>
  <si>
    <t>MIA</t>
  </si>
  <si>
    <t>Okur, Mehmet</t>
  </si>
  <si>
    <t>DET</t>
  </si>
  <si>
    <t>Pierce, Paul</t>
  </si>
  <si>
    <t>BOS</t>
  </si>
  <si>
    <t>Redd, Michael</t>
  </si>
  <si>
    <t>MIL</t>
  </si>
  <si>
    <t>Sampson, Jamal</t>
  </si>
  <si>
    <t>LAL</t>
  </si>
  <si>
    <t>Van Horn, Keith</t>
  </si>
  <si>
    <t>MIL</t>
  </si>
  <si>
    <t>Wallace, Rasheed</t>
  </si>
  <si>
    <t>DET</t>
  </si>
  <si>
    <t>Total</t>
  </si>
  <si>
    <t>DAVIS -- Brian</t>
  </si>
  <si>
    <t>bvanlien98@yahoo.com; icq=26513156</t>
  </si>
  <si>
    <t>Abdur-Rahim, Shareef</t>
  </si>
  <si>
    <t>POR</t>
  </si>
  <si>
    <t>Alston, Rafer</t>
  </si>
  <si>
    <t>MIA</t>
  </si>
  <si>
    <t>Crawford, Chris</t>
  </si>
  <si>
    <t>ATL</t>
  </si>
  <si>
    <t>Ham, Darvin</t>
  </si>
  <si>
    <t>DET</t>
  </si>
  <si>
    <t>Harpring, Matt</t>
  </si>
  <si>
    <t>UT</t>
  </si>
  <si>
    <t>Johnson, Ervin</t>
  </si>
  <si>
    <t>MIN</t>
  </si>
  <si>
    <t>Mobley, Cuttino</t>
  </si>
  <si>
    <t>HOU</t>
  </si>
  <si>
    <t>Moore, Mikki</t>
  </si>
  <si>
    <t>UT</t>
  </si>
  <si>
    <t>Nash, Steve</t>
  </si>
  <si>
    <t>DAL</t>
  </si>
  <si>
    <t>Pollard, Scot</t>
  </si>
  <si>
    <t>IND</t>
  </si>
  <si>
    <t>Stevenson, DeShawn</t>
  </si>
  <si>
    <t>ORL</t>
  </si>
  <si>
    <t>Wallace, Ben</t>
  </si>
  <si>
    <t>DET</t>
  </si>
  <si>
    <t>Williams, Jason</t>
  </si>
  <si>
    <t>MEM</t>
  </si>
  <si>
    <t>Total</t>
  </si>
  <si>
    <t>HARLEM -- Don</t>
  </si>
  <si>
    <t>DonP.DavisJr@verizon.net; icq=8003323</t>
  </si>
  <si>
    <t>Eisley, Howard</t>
  </si>
  <si>
    <t>PHX</t>
  </si>
  <si>
    <t>Garrity, Pat</t>
  </si>
  <si>
    <t>ORL</t>
  </si>
  <si>
    <t>Ginobili, Emanuel</t>
  </si>
  <si>
    <t>SA</t>
  </si>
  <si>
    <t>Henderson, Alan</t>
  </si>
  <si>
    <t>ATL</t>
  </si>
  <si>
    <t>James, Jerome</t>
  </si>
  <si>
    <t>SEA</t>
  </si>
  <si>
    <t>Kirilenko, Andrei</t>
  </si>
  <si>
    <t>UT</t>
  </si>
  <si>
    <t>Magloire, Jamaal</t>
  </si>
  <si>
    <t>NO</t>
  </si>
  <si>
    <t>Malone, Karl</t>
  </si>
  <si>
    <t>LAL</t>
  </si>
  <si>
    <t>Padgett, Scott</t>
  </si>
  <si>
    <t>HOU</t>
  </si>
  <si>
    <t>Pargo, Jannero</t>
  </si>
  <si>
    <t>CHI</t>
  </si>
  <si>
    <t>Person, Wesley</t>
  </si>
  <si>
    <t>ATL</t>
  </si>
  <si>
    <t>Rooks, Sean</t>
  </si>
  <si>
    <t>ORL</t>
  </si>
  <si>
    <t>Szczerbiak, Wally</t>
  </si>
  <si>
    <t>MIN</t>
  </si>
  <si>
    <t>Woods, Loren</t>
  </si>
  <si>
    <t>MIA</t>
  </si>
  <si>
    <t>Total</t>
  </si>
  <si>
    <t>INDIANA -- JJ</t>
  </si>
  <si>
    <t>jjschrems@sbcglobal.net; icq=21565336</t>
  </si>
  <si>
    <t>Baker, Vin</t>
  </si>
  <si>
    <t>NY</t>
  </si>
  <si>
    <t>Brezec, Primoz</t>
  </si>
  <si>
    <t>IND</t>
  </si>
  <si>
    <t>Cheaney, Calbert</t>
  </si>
  <si>
    <t>GS</t>
  </si>
  <si>
    <t>Dampier, Erick</t>
  </si>
  <si>
    <t>GS</t>
  </si>
  <si>
    <t>Francis, Steve</t>
  </si>
  <si>
    <t>HOU</t>
  </si>
  <si>
    <t>George, Devean</t>
  </si>
  <si>
    <t>LAL</t>
  </si>
  <si>
    <t>Hilario, Nene</t>
  </si>
  <si>
    <t>DEN</t>
  </si>
  <si>
    <t>James, Mike</t>
  </si>
  <si>
    <t>DET</t>
  </si>
  <si>
    <t>Johnson, Anthony</t>
  </si>
  <si>
    <t>IND</t>
  </si>
  <si>
    <t>Jones, Fred</t>
  </si>
  <si>
    <t>IND</t>
  </si>
  <si>
    <t>Mihm, Chris</t>
  </si>
  <si>
    <t>BOS</t>
  </si>
  <si>
    <t>Murphy, Troy</t>
  </si>
  <si>
    <t>GS</t>
  </si>
  <si>
    <t>Nachbar, Bostjan</t>
  </si>
  <si>
    <t>HOU</t>
  </si>
  <si>
    <t>N'Diaye, Mamadou</t>
  </si>
  <si>
    <t>ATL</t>
  </si>
  <si>
    <t>Peterson, Morris</t>
  </si>
  <si>
    <t>TOR</t>
  </si>
  <si>
    <t>Richardson, Jason</t>
  </si>
  <si>
    <t>GS</t>
  </si>
  <si>
    <t>Total</t>
  </si>
  <si>
    <t>LAKE K -- Rick</t>
  </si>
  <si>
    <t>rprather@academicplanet.com; icq=96109080</t>
  </si>
  <si>
    <t>Augmon, Stacey</t>
  </si>
  <si>
    <t>NO</t>
  </si>
  <si>
    <t>Carter, Vince</t>
  </si>
  <si>
    <t>TOR</t>
  </si>
  <si>
    <t>Hill, Grant</t>
  </si>
  <si>
    <t>Hunter, Steven</t>
  </si>
  <si>
    <t>ORL</t>
  </si>
  <si>
    <t>Lampley, Sean</t>
  </si>
  <si>
    <t>GS</t>
  </si>
  <si>
    <t>O'Neal, Shaquille</t>
  </si>
  <si>
    <t>LAL</t>
  </si>
  <si>
    <t>Ostertag, Greg</t>
  </si>
  <si>
    <t>UT</t>
  </si>
  <si>
    <t>Payton, Gary</t>
  </si>
  <si>
    <t>LAL</t>
  </si>
  <si>
    <t>Thomas, Etan</t>
  </si>
  <si>
    <t>WAS</t>
  </si>
  <si>
    <t>Tsakalidas, Jake</t>
  </si>
  <si>
    <t>MEM</t>
  </si>
  <si>
    <t>Vaughn, Jacque</t>
  </si>
  <si>
    <t>ATL</t>
  </si>
  <si>
    <t>Wells, Bonzi</t>
  </si>
  <si>
    <t>MEM</t>
  </si>
  <si>
    <t>Williams, Jerome</t>
  </si>
  <si>
    <t>CHI</t>
  </si>
  <si>
    <t>Total</t>
  </si>
  <si>
    <t>LEXINGTON -- Dale</t>
  </si>
  <si>
    <t>marillion9@tds.net, icq=137148357</t>
  </si>
  <si>
    <t>Anderson, Kenny</t>
  </si>
  <si>
    <t>IND</t>
  </si>
  <si>
    <t>Battie, Tony</t>
  </si>
  <si>
    <t>CLE</t>
  </si>
  <si>
    <t>Baxter, Lonny</t>
  </si>
  <si>
    <t>WAS</t>
  </si>
  <si>
    <t>Brown, Kedrick</t>
  </si>
  <si>
    <t>CLE</t>
  </si>
  <si>
    <t>Dixon, Juan</t>
  </si>
  <si>
    <t>WAS</t>
  </si>
  <si>
    <t>Finley, Michael</t>
  </si>
  <si>
    <t>DAL</t>
  </si>
  <si>
    <t>Foyle, Adonal</t>
  </si>
  <si>
    <t>GS</t>
  </si>
  <si>
    <t>Haislip, Marcus</t>
  </si>
  <si>
    <t>MIL</t>
  </si>
  <si>
    <t>Haywood, Brendan</t>
  </si>
  <si>
    <t>WAS</t>
  </si>
  <si>
    <t>Houston, Allan</t>
  </si>
  <si>
    <t>NY</t>
  </si>
  <si>
    <t>Hughes, Larry</t>
  </si>
  <si>
    <t>WAS</t>
  </si>
  <si>
    <t>Mashburn, Jamal</t>
  </si>
  <si>
    <t>NO</t>
  </si>
  <si>
    <t>Mason, Roger</t>
  </si>
  <si>
    <t>TOR</t>
  </si>
  <si>
    <t>Posey, James</t>
  </si>
  <si>
    <t>MEM</t>
  </si>
  <si>
    <t>Sesay, Ansu</t>
  </si>
  <si>
    <t>SEA</t>
  </si>
  <si>
    <t>Stoudemire, Amare</t>
  </si>
  <si>
    <t>PHX</t>
  </si>
  <si>
    <t>Total</t>
  </si>
  <si>
    <t>Arroyo, Carlos</t>
  </si>
  <si>
    <t>UT</t>
  </si>
  <si>
    <t>Coles, Bimbo</t>
  </si>
  <si>
    <t>MIA</t>
  </si>
  <si>
    <t>NJ</t>
  </si>
  <si>
    <t>GS</t>
  </si>
  <si>
    <t>Harrington, Othella</t>
  </si>
  <si>
    <t>NY</t>
  </si>
  <si>
    <t>Jackson, Bobby</t>
  </si>
  <si>
    <t>SAC</t>
  </si>
  <si>
    <t>Jackson, Jim</t>
  </si>
  <si>
    <t>HOU</t>
  </si>
  <si>
    <t>Jamison, Antawn</t>
  </si>
  <si>
    <t>DAL</t>
  </si>
  <si>
    <t>WAS</t>
  </si>
  <si>
    <t>Lenard, Voshon</t>
  </si>
  <si>
    <t>DEN</t>
  </si>
  <si>
    <t>Norris, Moochie</t>
  </si>
  <si>
    <t>NY</t>
  </si>
  <si>
    <t>Strickland, Rod</t>
  </si>
  <si>
    <t>TOR</t>
  </si>
  <si>
    <t>Thomas, Kenny</t>
  </si>
  <si>
    <t>PHI</t>
  </si>
  <si>
    <t>Willis, Kevin</t>
  </si>
  <si>
    <t>SA</t>
  </si>
  <si>
    <t>Total</t>
  </si>
  <si>
    <t>HBLBJays@aol.com, icq=137044435</t>
  </si>
  <si>
    <t>Boykins, Earl</t>
  </si>
  <si>
    <t>DEN</t>
  </si>
  <si>
    <t>Brand, Elton</t>
  </si>
  <si>
    <t>LAC</t>
  </si>
  <si>
    <t>Christie, Doug</t>
  </si>
  <si>
    <t>SAC</t>
  </si>
  <si>
    <t>Davis, Antonio</t>
  </si>
  <si>
    <t>CHI</t>
  </si>
  <si>
    <t>Fizer, Marcus</t>
  </si>
  <si>
    <t>CHI</t>
  </si>
  <si>
    <t>Fowlkes, Tremaine</t>
  </si>
  <si>
    <t>DET</t>
  </si>
  <si>
    <t>Gooden, Drew</t>
  </si>
  <si>
    <t>ORL</t>
  </si>
  <si>
    <t>Iverson, Allen</t>
  </si>
  <si>
    <t>PHI</t>
  </si>
  <si>
    <t>Miller, Mike</t>
  </si>
  <si>
    <t>MEM</t>
  </si>
  <si>
    <t>Nailon, Lee</t>
  </si>
  <si>
    <t>CLE</t>
  </si>
  <si>
    <t>Parker, Tony</t>
  </si>
  <si>
    <t>SA</t>
  </si>
  <si>
    <t>Radmanovic, Vladimir</t>
  </si>
  <si>
    <t>SEA</t>
  </si>
  <si>
    <t>Stojakovic, Peja</t>
  </si>
  <si>
    <t>SAC</t>
  </si>
  <si>
    <t>Swift, Stromile</t>
  </si>
  <si>
    <t>MEM</t>
  </si>
  <si>
    <t>Van Exel, Nick</t>
  </si>
  <si>
    <t>GS</t>
  </si>
  <si>
    <t>Wang, ZhiZhi</t>
  </si>
  <si>
    <t>MIA</t>
  </si>
  <si>
    <t>Total</t>
  </si>
  <si>
    <t>SUNNYVALE -- Charles</t>
  </si>
  <si>
    <t>cmw315@earthlink.net; icq=21821660; AIM=cmwstars; Yahoo=thirdtrumpetcharles</t>
  </si>
  <si>
    <t>Barry, Brent</t>
  </si>
  <si>
    <t>SEA</t>
  </si>
  <si>
    <t>Booth, Calvin</t>
  </si>
  <si>
    <t>SEA</t>
  </si>
  <si>
    <t>Brewer, Jamison</t>
  </si>
  <si>
    <t>IND</t>
  </si>
  <si>
    <t>Brown, Kwame</t>
  </si>
  <si>
    <t>WAS</t>
  </si>
  <si>
    <t>Croshere, Austin</t>
  </si>
  <si>
    <t>IND</t>
  </si>
  <si>
    <t>Jefferson, Richard</t>
  </si>
  <si>
    <t>NJ</t>
  </si>
  <si>
    <t>Knight, Brevin</t>
  </si>
  <si>
    <t>MIL</t>
  </si>
  <si>
    <t>Marion, Shawn</t>
  </si>
  <si>
    <t>PHX</t>
  </si>
  <si>
    <t>Miller, Brad</t>
  </si>
  <si>
    <t>SAC</t>
  </si>
  <si>
    <t>Randolph, Zach</t>
  </si>
  <si>
    <t>POR</t>
  </si>
  <si>
    <t>Salmons, John</t>
  </si>
  <si>
    <t>PHI</t>
  </si>
  <si>
    <t>Stoudamire, Damon</t>
  </si>
  <si>
    <t>POR</t>
  </si>
  <si>
    <t>Tskitshvili, Nikoloz</t>
  </si>
  <si>
    <t>DEN</t>
  </si>
  <si>
    <t>Total</t>
  </si>
  <si>
    <t>TEMPE -- AaronL</t>
  </si>
  <si>
    <t>Aaron.Lewis@Yellowbook.com or dutchfarley@yahoo.com</t>
  </si>
  <si>
    <t>Brown, Devin</t>
  </si>
  <si>
    <t>SA</t>
  </si>
  <si>
    <t>Davis, Baron</t>
  </si>
  <si>
    <t>NO</t>
  </si>
  <si>
    <t>Davis, Hubert</t>
  </si>
  <si>
    <t>NJ</t>
  </si>
  <si>
    <t>Ely, Melvin</t>
  </si>
  <si>
    <t>LAC</t>
  </si>
  <si>
    <t>SEA</t>
  </si>
  <si>
    <t>Glover, Dion</t>
  </si>
  <si>
    <t>TOR</t>
  </si>
  <si>
    <t>Jackson, Marc</t>
  </si>
  <si>
    <t>PHI</t>
  </si>
  <si>
    <t>McKie, Aaron</t>
  </si>
  <si>
    <t>PHI</t>
  </si>
  <si>
    <t>Nesterovic, Rasho</t>
  </si>
  <si>
    <t>SA</t>
  </si>
  <si>
    <t>Outlaw, Bo</t>
  </si>
  <si>
    <t>MEM</t>
  </si>
  <si>
    <t>Potapenko, Vitaly</t>
  </si>
  <si>
    <t>SEA</t>
  </si>
  <si>
    <t>Prince, Tayshaun</t>
  </si>
  <si>
    <t>DET</t>
  </si>
  <si>
    <t>Terry, Jason</t>
  </si>
  <si>
    <t>ATL</t>
  </si>
  <si>
    <t>Trent, Gary</t>
  </si>
  <si>
    <t>MIN</t>
  </si>
  <si>
    <t>Williamson, Corliss</t>
  </si>
  <si>
    <t>DET</t>
  </si>
  <si>
    <t>Total</t>
  </si>
  <si>
    <t>TEXAS -- Tim</t>
  </si>
  <si>
    <t>Carter, Anthony</t>
  </si>
  <si>
    <t>SA</t>
  </si>
  <si>
    <t>Curry, Michael</t>
  </si>
  <si>
    <t>TOR</t>
  </si>
  <si>
    <t>Dalembert, Samuel</t>
  </si>
  <si>
    <t>PHI</t>
  </si>
  <si>
    <t>Divac, Vlade</t>
  </si>
  <si>
    <t>SAC</t>
  </si>
  <si>
    <t>SA</t>
  </si>
  <si>
    <t>Gadzuric, Dan</t>
  </si>
  <si>
    <t>MIL</t>
  </si>
  <si>
    <t>Griffin, Adrian</t>
  </si>
  <si>
    <t>HOU</t>
  </si>
  <si>
    <t>Jones, Damon</t>
  </si>
  <si>
    <t>MIL</t>
  </si>
  <si>
    <t>Jones, Eddie</t>
  </si>
  <si>
    <t>MIA</t>
  </si>
  <si>
    <t>MIL</t>
  </si>
  <si>
    <t>Miller, Andre</t>
  </si>
  <si>
    <t>DEN</t>
  </si>
  <si>
    <t>Walker, Samaki</t>
  </si>
  <si>
    <t>MIA</t>
  </si>
  <si>
    <t>DEN</t>
  </si>
  <si>
    <t>Total</t>
  </si>
  <si>
    <t>VALDEZ -- Greg</t>
  </si>
  <si>
    <t>valdezvandals@hotmail.com; icq=5257959</t>
  </si>
  <si>
    <t>Billups, Chauncey</t>
  </si>
  <si>
    <t>DET</t>
  </si>
  <si>
    <t>Boozer, Carlos</t>
  </si>
  <si>
    <t>CLE</t>
  </si>
  <si>
    <t>Brown, Tierre</t>
  </si>
  <si>
    <t>NO</t>
  </si>
  <si>
    <t>Brunson, Rick</t>
  </si>
  <si>
    <t>CHI</t>
  </si>
  <si>
    <t>Fisher, Derek</t>
  </si>
  <si>
    <t>LAL</t>
  </si>
  <si>
    <t>Harrington, Al</t>
  </si>
  <si>
    <t>IND</t>
  </si>
  <si>
    <t>Jaric, Marko</t>
  </si>
  <si>
    <t>LAC</t>
  </si>
  <si>
    <t>Mason, Desmond</t>
  </si>
  <si>
    <t>MIL</t>
  </si>
  <si>
    <t>McCoy, Jelani</t>
  </si>
  <si>
    <t>CLE</t>
  </si>
  <si>
    <t>Nowitzki, Dirk</t>
  </si>
  <si>
    <t>DAL</t>
  </si>
  <si>
    <t>Ratliff, Theo</t>
  </si>
  <si>
    <t>POR</t>
  </si>
  <si>
    <t>Richardson, Quentin</t>
  </si>
  <si>
    <t>LAC</t>
  </si>
  <si>
    <t>Simmons, Bobby</t>
  </si>
  <si>
    <t>LAC</t>
  </si>
  <si>
    <t>Sundov, Bruno</t>
  </si>
  <si>
    <t>NY</t>
  </si>
  <si>
    <t>Thomas, Tim</t>
  </si>
  <si>
    <t>NY</t>
  </si>
  <si>
    <t>White, Jahidi</t>
  </si>
  <si>
    <t>PHX</t>
  </si>
  <si>
    <t>Total</t>
  </si>
  <si>
    <t>WALNUT CREEK -- Ed</t>
  </si>
  <si>
    <t>NFLed@aol.com</t>
  </si>
  <si>
    <t>Andersen, Chris</t>
  </si>
  <si>
    <t>DEN</t>
  </si>
  <si>
    <t>Cato, Kelvin</t>
  </si>
  <si>
    <t>HOU</t>
  </si>
  <si>
    <t>Davis, Ricky</t>
  </si>
  <si>
    <t>BOS</t>
  </si>
  <si>
    <t>Dickau, Dan</t>
  </si>
  <si>
    <t>POR</t>
  </si>
  <si>
    <t>Foster, Jeff</t>
  </si>
  <si>
    <t>IND</t>
  </si>
  <si>
    <t>Hardaway, Penny</t>
  </si>
  <si>
    <t>NY</t>
  </si>
  <si>
    <t>Harvey, Donnell</t>
  </si>
  <si>
    <t>PHX</t>
  </si>
  <si>
    <t>Moiso, Jerome</t>
  </si>
  <si>
    <t>TOR</t>
  </si>
  <si>
    <t>Oakley, Charles</t>
  </si>
  <si>
    <t>HOU</t>
  </si>
  <si>
    <t>Pack, Robert</t>
  </si>
  <si>
    <t>NJ</t>
  </si>
  <si>
    <t>Patterson, Ruben</t>
  </si>
  <si>
    <t>POR</t>
  </si>
  <si>
    <t>Wallace, Gerald</t>
  </si>
  <si>
    <t>SAC</t>
  </si>
  <si>
    <t>Webber, Chris</t>
  </si>
  <si>
    <t>SAC</t>
  </si>
  <si>
    <t>Welsch, Jiri</t>
  </si>
  <si>
    <t>BOS</t>
  </si>
  <si>
    <t>Wesley, David</t>
  </si>
  <si>
    <t>NO</t>
  </si>
  <si>
    <t>Williams, Frank</t>
  </si>
  <si>
    <t>NY</t>
  </si>
  <si>
    <t>Total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</si>
  <si>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</si>
  <si>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</si>
  <si>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</si>
  <si>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</si>
  <si>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</si>
  <si>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* = Player's games and/or minutes allowed adjusted by league ruling</t>
  </si>
  <si>
    <t>Allen, Malik</t>
  </si>
  <si>
    <t>MIA</t>
  </si>
  <si>
    <t>Allen, Ray</t>
  </si>
  <si>
    <t>SEA</t>
  </si>
  <si>
    <t>Anderson, Derek</t>
  </si>
  <si>
    <t>POR</t>
  </si>
  <si>
    <t>Anderson, Shandon</t>
  </si>
  <si>
    <t>NY</t>
  </si>
  <si>
    <t>Armstrong, Darrell</t>
  </si>
  <si>
    <t>NO</t>
  </si>
  <si>
    <t>Artest, Ron</t>
  </si>
  <si>
    <t>IND</t>
  </si>
  <si>
    <t>Atkins, Chucky</t>
  </si>
  <si>
    <t>BOS</t>
  </si>
  <si>
    <t>Barry, Jon</t>
  </si>
  <si>
    <t>DEN</t>
  </si>
  <si>
    <t>Bell, Raja</t>
  </si>
  <si>
    <t>UT</t>
  </si>
  <si>
    <t>Best, Travis</t>
  </si>
  <si>
    <t>DAL</t>
  </si>
  <si>
    <t>Bibby, Mike</t>
  </si>
  <si>
    <t>SAC</t>
  </si>
  <si>
    <t>Blount, Corie</t>
  </si>
  <si>
    <t>TOR</t>
  </si>
  <si>
    <t>Bowen, Ryan</t>
  </si>
  <si>
    <t>DEN</t>
  </si>
  <si>
    <t>Bradley, Shawn</t>
  </si>
  <si>
    <t>DAL</t>
  </si>
  <si>
    <t>Bremer, J.R.</t>
  </si>
  <si>
    <t>GS</t>
  </si>
  <si>
    <t>Brown, P.J.</t>
  </si>
  <si>
    <t>NO</t>
  </si>
  <si>
    <t>Bryant, Kobe</t>
  </si>
  <si>
    <t>LAL</t>
  </si>
  <si>
    <t>Buckner, Greg</t>
  </si>
  <si>
    <t>PHI</t>
  </si>
  <si>
    <t>Butler, Caron</t>
  </si>
  <si>
    <t>MIA</t>
  </si>
  <si>
    <t>Butler, Rasual</t>
  </si>
  <si>
    <t>MIA</t>
  </si>
  <si>
    <t>Camby, Marcus</t>
  </si>
  <si>
    <t>DEN</t>
  </si>
  <si>
    <t>Campbell, Elden</t>
  </si>
  <si>
    <t>DET</t>
  </si>
  <si>
    <t>Cassell, Sam</t>
  </si>
  <si>
    <t>MIN</t>
  </si>
  <si>
    <t>Crawford, Jamal</t>
  </si>
  <si>
    <t>CHI</t>
  </si>
  <si>
    <t>Davis, Dale</t>
  </si>
  <si>
    <t>POR</t>
  </si>
  <si>
    <t>DeClercq, Andrew</t>
  </si>
  <si>
    <t>ORL</t>
  </si>
  <si>
    <t>Delk, Tony</t>
  </si>
  <si>
    <t>DAL</t>
  </si>
  <si>
    <t>Diop, DeSagana</t>
  </si>
  <si>
    <t>CLE</t>
  </si>
  <si>
    <t>Doleac, Michael</t>
  </si>
  <si>
    <t>DEN</t>
  </si>
  <si>
    <t>Dooling, Keyon</t>
  </si>
  <si>
    <t>LAC</t>
  </si>
  <si>
    <t>Drobnjak, Predrag</t>
  </si>
  <si>
    <t>LAC</t>
  </si>
  <si>
    <t>Fortson, Danny</t>
  </si>
  <si>
    <t>DAL</t>
  </si>
  <si>
    <t>Fox, Rick</t>
  </si>
  <si>
    <t>LAL</t>
  </si>
  <si>
    <t>Garnett, Kevin</t>
  </si>
  <si>
    <t>MIN</t>
  </si>
  <si>
    <t>Gasol, Pau</t>
  </si>
  <si>
    <t>MEM</t>
  </si>
  <si>
    <t>Gill, Kendall</t>
  </si>
  <si>
    <t>CHI</t>
  </si>
  <si>
    <t>Giricek, Gordan</t>
  </si>
  <si>
    <t>UT</t>
  </si>
  <si>
    <t>Grant, Brian</t>
  </si>
  <si>
    <t>MIA</t>
  </si>
  <si>
    <t>Grant, Horace</t>
  </si>
  <si>
    <t>LAL</t>
  </si>
  <si>
    <t>Gugliotta, Tom</t>
  </si>
  <si>
    <t>UT</t>
  </si>
  <si>
    <t>Hamilton, Richard</t>
  </si>
  <si>
    <t>DET</t>
  </si>
  <si>
    <t>Hassell, Trenton</t>
  </si>
  <si>
    <t>MIN</t>
  </si>
  <si>
    <t>Hill, Tyrone</t>
  </si>
  <si>
    <t>MIA</t>
  </si>
  <si>
    <t>Hoiberg, Fred</t>
  </si>
  <si>
    <t>MIN</t>
  </si>
  <si>
    <t>Horry, Robert</t>
  </si>
  <si>
    <t>SA</t>
  </si>
  <si>
    <t>House, Eddie</t>
  </si>
  <si>
    <t>LAC</t>
  </si>
  <si>
    <t>Howard, Juwan</t>
  </si>
  <si>
    <t>ORL</t>
  </si>
  <si>
    <t>Hudson, Troy</t>
  </si>
  <si>
    <t>MIN</t>
  </si>
  <si>
    <t>Hunter, Lindsey</t>
  </si>
  <si>
    <t>DET</t>
  </si>
  <si>
    <t>Ilgauskus, Zydrunas</t>
  </si>
  <si>
    <t>CLE</t>
  </si>
  <si>
    <t>Jackson, Mark</t>
  </si>
  <si>
    <t>HOU</t>
  </si>
  <si>
    <t>Jacobsen, Casey</t>
  </si>
  <si>
    <t>PHX</t>
  </si>
  <si>
    <t>Jefferies, Chris</t>
  </si>
  <si>
    <t>CHI</t>
  </si>
  <si>
    <t>Johnson, Avery</t>
  </si>
  <si>
    <t>GS</t>
  </si>
  <si>
    <t>Jones, Jumaine</t>
  </si>
  <si>
    <t>BOS</t>
  </si>
  <si>
    <t>Jones, Popeye</t>
  </si>
  <si>
    <t>GS</t>
  </si>
  <si>
    <t>Kidd, Jason</t>
  </si>
  <si>
    <t>NJ</t>
  </si>
  <si>
    <t>Laettner, Christian</t>
  </si>
  <si>
    <t>WAS</t>
  </si>
  <si>
    <t>Langhi, Dan</t>
  </si>
  <si>
    <t>MIL</t>
  </si>
  <si>
    <t>Lewis, Rashard</t>
  </si>
  <si>
    <t>SEA</t>
  </si>
  <si>
    <t>Lue, Tyronn</t>
  </si>
  <si>
    <t>ORL</t>
  </si>
  <si>
    <t>Lynch, George</t>
  </si>
  <si>
    <t>NO</t>
  </si>
  <si>
    <t>Madsen, Mark</t>
  </si>
  <si>
    <t>MIN</t>
  </si>
  <si>
    <t>Marshall, Donyell</t>
  </si>
  <si>
    <t>TOR</t>
  </si>
  <si>
    <t>Massenburg, Tony</t>
  </si>
  <si>
    <t>SAC</t>
  </si>
  <si>
    <t>McCarty, Walter</t>
  </si>
  <si>
    <t>BOS</t>
  </si>
  <si>
    <t>McGrady, Tracy</t>
  </si>
  <si>
    <t>ORL</t>
  </si>
  <si>
    <t>Medvedenko, Slava</t>
  </si>
  <si>
    <t>LAL</t>
  </si>
  <si>
    <t>Mercer, Ron</t>
  </si>
  <si>
    <t>SA</t>
  </si>
  <si>
    <t>Miller, Reggie</t>
  </si>
  <si>
    <t>IND</t>
  </si>
  <si>
    <t>Mourning, Alonzo</t>
  </si>
  <si>
    <t>NJ</t>
  </si>
  <si>
    <t>Murray, Tracy</t>
  </si>
  <si>
    <t>POR</t>
  </si>
  <si>
    <t>Mutombo, Dikembe</t>
  </si>
  <si>
    <t>NY</t>
  </si>
  <si>
    <t>Najera, Eduardo</t>
  </si>
  <si>
    <t>DAL</t>
  </si>
  <si>
    <t>Newble, Ira</t>
  </si>
  <si>
    <t>CLE</t>
  </si>
  <si>
    <t>Olowokandi, Michael</t>
  </si>
  <si>
    <t>MIN</t>
  </si>
  <si>
    <t>Palacio, Milt</t>
  </si>
  <si>
    <t>TOR</t>
  </si>
  <si>
    <t>Parks, Cherokee</t>
  </si>
  <si>
    <t>GS</t>
  </si>
  <si>
    <t>Peeler, Anthony</t>
  </si>
  <si>
    <t>SAC</t>
  </si>
  <si>
    <t>Piatkowski, Eric</t>
  </si>
  <si>
    <t>HOU</t>
  </si>
  <si>
    <t>Pippen, Scottie</t>
  </si>
  <si>
    <t>CHI</t>
  </si>
  <si>
    <t>Przybilla, Joe</t>
  </si>
  <si>
    <t>ATL</t>
  </si>
  <si>
    <t>Rebraca, Zeljko</t>
  </si>
  <si>
    <t>ATL</t>
  </si>
  <si>
    <t>Rice, Glen</t>
  </si>
  <si>
    <t>LAC</t>
  </si>
  <si>
    <t>Robinson, Clifford</t>
  </si>
  <si>
    <t>GS</t>
  </si>
  <si>
    <t>Robinson, Eddie</t>
  </si>
  <si>
    <t>CHI</t>
  </si>
  <si>
    <t>Robinson, Glenn</t>
  </si>
  <si>
    <t>PHI</t>
  </si>
  <si>
    <t>Rogers, Rodney</t>
  </si>
  <si>
    <t>NJ</t>
  </si>
  <si>
    <t>Rose, Jalen</t>
  </si>
  <si>
    <t>TOR</t>
  </si>
  <si>
    <t>Rose, Malik</t>
  </si>
  <si>
    <t>SA</t>
  </si>
  <si>
    <t>Russell, Bryon</t>
  </si>
  <si>
    <t>LAL</t>
  </si>
  <si>
    <t>Scalabrine, Brian</t>
  </si>
  <si>
    <t>NJ</t>
  </si>
  <si>
    <t>Skinner, Brian</t>
  </si>
  <si>
    <t>MIL</t>
  </si>
  <si>
    <t>Slay, Tamar</t>
  </si>
  <si>
    <t>NJ</t>
  </si>
  <si>
    <t>Smith, Joe</t>
  </si>
  <si>
    <t>MIL</t>
  </si>
  <si>
    <t>Smith, Steve</t>
  </si>
  <si>
    <t>NO</t>
  </si>
  <si>
    <t>Snow, Eric</t>
  </si>
  <si>
    <t>PHI</t>
  </si>
  <si>
    <t>Sprewell, Latrell</t>
  </si>
  <si>
    <t>MIN</t>
  </si>
  <si>
    <t>Stackhouse, Jerry</t>
  </si>
  <si>
    <t>WAS</t>
  </si>
  <si>
    <t>Stepania, Vladimir</t>
  </si>
  <si>
    <t>POR</t>
  </si>
  <si>
    <t>Strickland, Erick</t>
  </si>
  <si>
    <t>MIL</t>
  </si>
  <si>
    <t>Sura, Bob</t>
  </si>
  <si>
    <t>ATL</t>
  </si>
  <si>
    <t>Taylor, Maurice</t>
  </si>
  <si>
    <t>HOU</t>
  </si>
  <si>
    <t>Thomas, Kurt</t>
  </si>
  <si>
    <t>NY</t>
  </si>
  <si>
    <t>Tinsley, Jamaal</t>
  </si>
  <si>
    <t>IND</t>
  </si>
  <si>
    <t>Voskuhl, Jake</t>
  </si>
  <si>
    <t>PHX</t>
  </si>
  <si>
    <t>Wagner, Dajuan</t>
  </si>
  <si>
    <t>CLE</t>
  </si>
  <si>
    <t>Walker, Antoine</t>
  </si>
  <si>
    <t>DAL</t>
  </si>
  <si>
    <t>Ward, Charlie</t>
  </si>
  <si>
    <t>SA</t>
  </si>
  <si>
    <t>Weatherspoon, Clarence</t>
  </si>
  <si>
    <t>HOU</t>
  </si>
  <si>
    <t>Whitney, Chris</t>
  </si>
  <si>
    <t>WAS</t>
  </si>
  <si>
    <t>Williams, Aaron</t>
  </si>
  <si>
    <t>NJ</t>
  </si>
  <si>
    <t>Williams, Alvin</t>
  </si>
  <si>
    <t>TOR</t>
  </si>
  <si>
    <t>Williams, Eric</t>
  </si>
  <si>
    <t>CLE</t>
  </si>
  <si>
    <t>Williams, Scott</t>
  </si>
  <si>
    <t>DAL</t>
  </si>
  <si>
    <t>Wright, Lorenzen</t>
  </si>
  <si>
    <t>MEM</t>
  </si>
  <si>
    <t>NBA</t>
  </si>
  <si>
    <t>Min</t>
  </si>
  <si>
    <t>Tm</t>
  </si>
  <si>
    <t>G</t>
  </si>
  <si>
    <t>Min</t>
  </si>
  <si>
    <t>mpg</t>
  </si>
  <si>
    <t>Allow</t>
  </si>
  <si>
    <t xml:space="preserve"> Positions</t>
  </si>
  <si>
    <t>Anthony, Carmelo</t>
  </si>
  <si>
    <t>DEN</t>
  </si>
  <si>
    <t>Archibald, Robert</t>
  </si>
  <si>
    <t>TOR</t>
  </si>
  <si>
    <t>Armstrong, Brandon</t>
  </si>
  <si>
    <t>NJ</t>
  </si>
  <si>
    <t>Banks, Marcus</t>
  </si>
  <si>
    <t>BOS</t>
  </si>
  <si>
    <t>Barbosa, Leandro</t>
  </si>
  <si>
    <t>PHX</t>
  </si>
  <si>
    <t>Barnes, Matt</t>
  </si>
  <si>
    <t>LAC</t>
  </si>
  <si>
    <t>Barros, Dana</t>
  </si>
  <si>
    <t>BOS</t>
  </si>
  <si>
    <t>Beasley, Jerome</t>
  </si>
  <si>
    <t>MIA</t>
  </si>
  <si>
    <t>Bell, Troy</t>
  </si>
  <si>
    <t>MEM</t>
  </si>
  <si>
    <t>Blake, Steve</t>
  </si>
  <si>
    <t>WAS</t>
  </si>
  <si>
    <t>Bogans, Keith</t>
  </si>
  <si>
    <t>ORL</t>
  </si>
  <si>
    <t>Borchardt, Curtis</t>
  </si>
  <si>
    <t>UT</t>
  </si>
  <si>
    <t>Bosh, Chris</t>
  </si>
  <si>
    <t>TOR</t>
  </si>
  <si>
    <t>Braggs, Torraye</t>
  </si>
  <si>
    <t>WAS</t>
  </si>
  <si>
    <t>Brown, Damone</t>
  </si>
  <si>
    <t>NJ</t>
  </si>
  <si>
    <t>Buford, Rodney</t>
  </si>
  <si>
    <t>SAC</t>
  </si>
  <si>
    <t>Butler, Mitchell</t>
  </si>
  <si>
    <t>WAS</t>
  </si>
  <si>
    <t>Cabarkapa, Zarko</t>
  </si>
  <si>
    <t>PHX</t>
  </si>
  <si>
    <t>Carroll, Matt</t>
  </si>
  <si>
    <t>SA</t>
  </si>
  <si>
    <t>Carter, Maurice</t>
  </si>
  <si>
    <t>NO</t>
  </si>
  <si>
    <t>Cleaves, Mateen</t>
  </si>
  <si>
    <t>CLE</t>
  </si>
  <si>
    <t>Collier, Jason</t>
  </si>
  <si>
    <t>ATL</t>
  </si>
  <si>
    <t>Cook, Brian</t>
  </si>
  <si>
    <t>LAL</t>
  </si>
  <si>
    <t>Cook, Omar</t>
  </si>
  <si>
    <t>POR</t>
  </si>
  <si>
    <t>Daniels, Marquis</t>
  </si>
  <si>
    <t>DAL</t>
  </si>
  <si>
    <t>Davis, Josh</t>
  </si>
  <si>
    <t>ATL</t>
  </si>
  <si>
    <t>Dial, Derrick</t>
  </si>
  <si>
    <t>ORL</t>
  </si>
  <si>
    <t>Diaw, Borris</t>
  </si>
  <si>
    <t>ATL</t>
  </si>
  <si>
    <t>Dickens, Kaniel</t>
  </si>
  <si>
    <t>POR</t>
  </si>
  <si>
    <t>Drew, Bryce</t>
  </si>
  <si>
    <t>NO</t>
  </si>
  <si>
    <t>Dupree, Ronald</t>
  </si>
  <si>
    <t>CHI</t>
  </si>
  <si>
    <t>Ebi, Ndudi</t>
  </si>
  <si>
    <t>MIN</t>
  </si>
  <si>
    <t>Elson, Francisco</t>
  </si>
  <si>
    <t>DEN</t>
  </si>
  <si>
    <t>Ferguson, Desmond</t>
  </si>
  <si>
    <t>POR</t>
  </si>
  <si>
    <t>Ford, Alton</t>
  </si>
  <si>
    <t>HOU</t>
  </si>
  <si>
    <t>Ford, T.J.</t>
  </si>
  <si>
    <t>MIL</t>
  </si>
  <si>
    <t>Frahm, Richie</t>
  </si>
  <si>
    <t>SEA</t>
  </si>
  <si>
    <t>Fuller, Hiram</t>
  </si>
  <si>
    <t>ATL</t>
  </si>
  <si>
    <t>Gaines, Reece</t>
  </si>
  <si>
    <t>ORL</t>
  </si>
  <si>
    <t>Garcia, Alex</t>
  </si>
  <si>
    <t>SA</t>
  </si>
  <si>
    <t>Gill, Eddie</t>
  </si>
  <si>
    <t>POR</t>
  </si>
  <si>
    <t>Goldwire, Anthony</t>
  </si>
  <si>
    <t>NJ</t>
  </si>
  <si>
    <t>Grant, Paul</t>
  </si>
  <si>
    <t>UT</t>
  </si>
  <si>
    <t>Green, Willie</t>
  </si>
  <si>
    <t>PHI</t>
  </si>
  <si>
    <t>Hamilton, Zendon</t>
  </si>
  <si>
    <t>PHI</t>
  </si>
  <si>
    <t>Handlogten, Ben</t>
  </si>
  <si>
    <t>UT</t>
  </si>
  <si>
    <t>Hansen, Travis</t>
  </si>
  <si>
    <t>ATL</t>
  </si>
  <si>
    <t>Hart, Jason</t>
  </si>
  <si>
    <t>SA</t>
  </si>
  <si>
    <t>Haslem, Udonis</t>
  </si>
  <si>
    <t>MIA</t>
  </si>
  <si>
    <t>Hayes, Jarvis</t>
  </si>
  <si>
    <t>WAS</t>
  </si>
  <si>
    <t>Heal, Shane</t>
  </si>
  <si>
    <t>SA</t>
  </si>
  <si>
    <t>Hinrich, Kirk</t>
  </si>
  <si>
    <t>CHI</t>
  </si>
  <si>
    <t>Howard, Josh</t>
  </si>
  <si>
    <t>DAL</t>
  </si>
  <si>
    <t>Hunter, Brandon</t>
  </si>
  <si>
    <t>BOS</t>
  </si>
  <si>
    <t>James, LeBron</t>
  </si>
  <si>
    <t>CLE</t>
  </si>
  <si>
    <t>Johnsen, Britton</t>
  </si>
  <si>
    <t>ORL</t>
  </si>
  <si>
    <t>NY</t>
  </si>
  <si>
    <t>Johnson, Linton</t>
  </si>
  <si>
    <t>CHI</t>
  </si>
  <si>
    <t>Jones, Dahntay</t>
  </si>
  <si>
    <t>MEM</t>
  </si>
  <si>
    <t>Jones, James</t>
  </si>
  <si>
    <t>IND</t>
  </si>
  <si>
    <t>Kaman, Chris</t>
  </si>
  <si>
    <t>LAC</t>
  </si>
  <si>
    <t>Kapono, Jason</t>
  </si>
  <si>
    <t>CLE</t>
  </si>
  <si>
    <t>Korver, Kyle</t>
  </si>
  <si>
    <t>PHI</t>
  </si>
  <si>
    <t>Lampe, Maciej</t>
  </si>
  <si>
    <t>PHX</t>
  </si>
  <si>
    <t>LaRue, Rusty</t>
  </si>
  <si>
    <t>GS</t>
  </si>
  <si>
    <t>Lewis, Quincy</t>
  </si>
  <si>
    <t>MIN</t>
  </si>
  <si>
    <t>Livingston, Randy</t>
  </si>
  <si>
    <t>LAC</t>
  </si>
  <si>
    <t>Lopez, Raul</t>
  </si>
  <si>
    <t>UT</t>
  </si>
  <si>
    <t>Martin, Darrick</t>
  </si>
  <si>
    <t>MIN</t>
  </si>
  <si>
    <t>McCaskill, Amal</t>
  </si>
  <si>
    <t>PHI</t>
  </si>
  <si>
    <t>McDyess, Antonio</t>
  </si>
  <si>
    <t>PHX</t>
  </si>
  <si>
    <t>McLeod, Keith</t>
  </si>
  <si>
    <t>MIN</t>
  </si>
  <si>
    <t>Milicic, Darko</t>
  </si>
  <si>
    <t>DET</t>
  </si>
  <si>
    <t>Miller, Oliver</t>
  </si>
  <si>
    <t>MIN</t>
  </si>
  <si>
    <t>Murray, Lamond</t>
  </si>
  <si>
    <t>TOR</t>
  </si>
  <si>
    <t>Outlaw, Travis</t>
  </si>
  <si>
    <t>POR</t>
  </si>
  <si>
    <t>Overton, Doug</t>
  </si>
  <si>
    <t>LAC</t>
  </si>
  <si>
    <t>Pachulia, Zaza</t>
  </si>
  <si>
    <t>ORL</t>
  </si>
  <si>
    <t>Pavlovic, Aleksander</t>
  </si>
  <si>
    <t>UT</t>
  </si>
  <si>
    <t>Penigar, Desmond</t>
  </si>
  <si>
    <t>ORL</t>
  </si>
  <si>
    <t>Penney, Kirk</t>
  </si>
  <si>
    <t>MIA</t>
  </si>
  <si>
    <t>Perkins, Kendrick</t>
  </si>
  <si>
    <t>BOS</t>
  </si>
  <si>
    <t>Pietrus, Mickael</t>
  </si>
  <si>
    <t>GS</t>
  </si>
  <si>
    <t>NJ</t>
  </si>
  <si>
    <t>Polynice, Olden</t>
  </si>
  <si>
    <t>LAC</t>
  </si>
  <si>
    <t>Pope, Mark</t>
  </si>
  <si>
    <t>DEN</t>
  </si>
  <si>
    <t>Ridnour, Luke</t>
  </si>
  <si>
    <t>SEA</t>
  </si>
  <si>
    <t>Ruffin, Michael</t>
  </si>
  <si>
    <t>UT</t>
  </si>
  <si>
    <t>Santiago, Daniel</t>
  </si>
  <si>
    <t>MIL</t>
  </si>
  <si>
    <t>Shirley, Paul</t>
  </si>
  <si>
    <t>CHI</t>
  </si>
  <si>
    <t>Smith, Jabari</t>
  </si>
  <si>
    <t>SAC</t>
  </si>
  <si>
    <t>Smith, Leon</t>
  </si>
  <si>
    <t>SEA</t>
  </si>
  <si>
    <t>Smith, Theron</t>
  </si>
  <si>
    <t>MEM</t>
  </si>
  <si>
    <t>Songaila, Darius</t>
  </si>
  <si>
    <t>SAC</t>
  </si>
  <si>
    <t>Sweetney, Mike</t>
  </si>
  <si>
    <t>NY</t>
  </si>
  <si>
    <t>Trepagnier, Jeff</t>
  </si>
  <si>
    <t>DEN</t>
  </si>
  <si>
    <t>Trybanski, Cezary</t>
  </si>
  <si>
    <t>NY</t>
  </si>
  <si>
    <t>Udoka, Ime</t>
  </si>
  <si>
    <t>LAL</t>
  </si>
  <si>
    <t>Vranes, Slavko</t>
  </si>
  <si>
    <t>POR</t>
  </si>
  <si>
    <t>Wade, Dwyane</t>
  </si>
  <si>
    <t>MIA</t>
  </si>
  <si>
    <t>Wallace, John</t>
  </si>
  <si>
    <t>MIA</t>
  </si>
  <si>
    <t>Walton, Luke</t>
  </si>
  <si>
    <t>LAL</t>
  </si>
  <si>
    <t>West, David</t>
  </si>
  <si>
    <t>NO</t>
  </si>
  <si>
    <t>Williams, Maurice</t>
  </si>
  <si>
    <t>UT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</si>
  <si>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</si>
  <si>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</si>
  <si>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</si>
  <si>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</si>
  <si>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</si>
  <si>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Johnson, DerMarr</t>
  </si>
  <si>
    <t>Clark, Keon</t>
  </si>
  <si>
    <t>NEW ORLEANS -- Jeff</t>
  </si>
  <si>
    <t>MISSISSIPPI -- Bud</t>
  </si>
  <si>
    <t>HICKORY -- John</t>
  </si>
  <si>
    <t>VIRGINIA -- Alex</t>
  </si>
  <si>
    <t>TAMPA BAY -- Joe</t>
  </si>
  <si>
    <t>STATEN ISLAND -- Stu</t>
  </si>
  <si>
    <t>TUCSON -- Drew</t>
  </si>
  <si>
    <t>MARYSVILLE -- Ray</t>
  </si>
  <si>
    <t>FORT WORTH -- Tommy</t>
  </si>
  <si>
    <t>awm9a@hotmail.com</t>
  </si>
  <si>
    <t>LPerigoni@aol.com</t>
  </si>
  <si>
    <t>rrmartin@columbus.rr.com</t>
  </si>
  <si>
    <t>dabudman@cableone.net</t>
  </si>
  <si>
    <t>jgc003@charter.net</t>
  </si>
  <si>
    <t>dlanesprint1@earthlink.net</t>
  </si>
  <si>
    <t>leafs93@swbell.net</t>
  </si>
  <si>
    <t>CUYAHOGA -- Kyle</t>
  </si>
  <si>
    <t>Harris, Lucius *</t>
  </si>
  <si>
    <t>McInnis, Jeff *</t>
  </si>
  <si>
    <t>Wilcox, Chris *</t>
  </si>
  <si>
    <t>Collins, Jarron *</t>
  </si>
  <si>
    <t>Dunleavy, Mike *</t>
  </si>
  <si>
    <t>Collins, Jason *</t>
  </si>
  <si>
    <t>Jeffries, Jared *</t>
  </si>
  <si>
    <t>Evans, Reggie *</t>
  </si>
  <si>
    <t>White, Rodney *</t>
  </si>
  <si>
    <t>Kukoc, Toni *</t>
  </si>
  <si>
    <t>DAK #2, no #5</t>
  </si>
  <si>
    <t>Boumtje-Boumtje, Ruben</t>
  </si>
  <si>
    <t>Bateer, Mengke</t>
  </si>
  <si>
    <t>SOMIBA ROOKIE/FREE-AGENT POOL -- 11/9/2004</t>
  </si>
  <si>
    <t>no #2</t>
  </si>
  <si>
    <t>HAR #2</t>
  </si>
  <si>
    <t>14-23,87-88</t>
  </si>
  <si>
    <t>1-13</t>
  </si>
  <si>
    <t>22-35</t>
  </si>
  <si>
    <t>36-38,51-66,77-85</t>
  </si>
  <si>
    <t>86-88</t>
  </si>
  <si>
    <t>0</t>
  </si>
  <si>
    <t>45-50</t>
  </si>
  <si>
    <t>1-22,24-44,85</t>
  </si>
  <si>
    <t>24-44,53-85</t>
  </si>
  <si>
    <t>67-76</t>
  </si>
  <si>
    <t>1-35,43-85</t>
  </si>
  <si>
    <t>1-42,45-52,76-86</t>
  </si>
  <si>
    <t>36-84,86-88</t>
  </si>
  <si>
    <t>1-22,45-66,86-88</t>
  </si>
  <si>
    <t>14-22,87-88</t>
  </si>
  <si>
    <t>23-86</t>
  </si>
  <si>
    <t>23</t>
  </si>
  <si>
    <t>1-22</t>
  </si>
  <si>
    <t>1-18</t>
  </si>
  <si>
    <t>22-50</t>
  </si>
  <si>
    <t>19-22</t>
  </si>
  <si>
    <t>18-27</t>
  </si>
  <si>
    <t>30-76</t>
  </si>
  <si>
    <t>23-29</t>
  </si>
  <si>
    <t>28-33</t>
  </si>
  <si>
    <t>1-2</t>
  </si>
  <si>
    <t>1-17</t>
  </si>
  <si>
    <t>1-30</t>
  </si>
  <si>
    <t>72-78</t>
  </si>
  <si>
    <t>62-71</t>
  </si>
  <si>
    <t>36-88</t>
  </si>
  <si>
    <t>22-88</t>
  </si>
  <si>
    <t>59-88</t>
  </si>
  <si>
    <t>1-62</t>
  </si>
  <si>
    <t>32-88</t>
  </si>
  <si>
    <t>1-9</t>
  </si>
  <si>
    <t>3-12</t>
  </si>
  <si>
    <t>10-21</t>
  </si>
  <si>
    <t>10-31</t>
  </si>
  <si>
    <t>22-49</t>
  </si>
  <si>
    <t>13-42</t>
  </si>
  <si>
    <t>43-76</t>
  </si>
  <si>
    <t>32-74</t>
  </si>
  <si>
    <t>45-88</t>
  </si>
  <si>
    <t>29-88</t>
  </si>
  <si>
    <t>1-28,56-88</t>
  </si>
  <si>
    <t>1-61,82-88</t>
  </si>
  <si>
    <t>1-44,62-88</t>
  </si>
  <si>
    <t>1-16</t>
  </si>
  <si>
    <t>73-88</t>
  </si>
  <si>
    <t>18-56</t>
  </si>
  <si>
    <t>18-72</t>
  </si>
  <si>
    <t>1-5</t>
  </si>
  <si>
    <t>33-56</t>
  </si>
  <si>
    <t>6-16,64-66</t>
  </si>
  <si>
    <t>1-57</t>
  </si>
  <si>
    <t>1-43</t>
  </si>
  <si>
    <t>58-62</t>
  </si>
  <si>
    <t>56-88</t>
  </si>
  <si>
    <t>1-19</t>
  </si>
  <si>
    <t>20-66</t>
  </si>
  <si>
    <t>13-22</t>
  </si>
  <si>
    <t>1-88</t>
  </si>
  <si>
    <t>65-88</t>
  </si>
  <si>
    <t>34-48</t>
  </si>
  <si>
    <t>30-33</t>
  </si>
  <si>
    <t>27-29</t>
  </si>
  <si>
    <t>1-12</t>
  </si>
  <si>
    <t>23-33</t>
  </si>
  <si>
    <t>49-64</t>
  </si>
  <si>
    <t>1-44</t>
  </si>
  <si>
    <t>49-88</t>
  </si>
  <si>
    <t>1-25,84-88</t>
  </si>
  <si>
    <t>35-88</t>
  </si>
  <si>
    <t>1-12,33-88</t>
  </si>
  <si>
    <t>19-88</t>
  </si>
  <si>
    <t>54-66</t>
  </si>
  <si>
    <t>1-2,87-88</t>
  </si>
  <si>
    <t>6-13</t>
  </si>
  <si>
    <t>1-70</t>
  </si>
  <si>
    <t>21-50</t>
  </si>
  <si>
    <t>21-53</t>
  </si>
  <si>
    <t>3-5</t>
  </si>
  <si>
    <t>6-7,14-20</t>
  </si>
  <si>
    <t>1-20,67-69</t>
  </si>
  <si>
    <t>3-21</t>
  </si>
  <si>
    <t>67-88</t>
  </si>
  <si>
    <t>33-40</t>
  </si>
  <si>
    <t>42-86</t>
  </si>
  <si>
    <t>1-47</t>
  </si>
  <si>
    <t>1,64-88</t>
  </si>
  <si>
    <t>16-30</t>
  </si>
  <si>
    <t>1-11</t>
  </si>
  <si>
    <t>77-81</t>
  </si>
  <si>
    <t>12-76</t>
  </si>
  <si>
    <t>1-14,36-63</t>
  </si>
  <si>
    <t>32-35</t>
  </si>
  <si>
    <t>3-9</t>
  </si>
  <si>
    <t>12-62</t>
  </si>
  <si>
    <t>1-54</t>
  </si>
  <si>
    <t>48-75</t>
  </si>
  <si>
    <t>31</t>
  </si>
  <si>
    <t>82</t>
  </si>
  <si>
    <t>49-53,75-85</t>
  </si>
  <si>
    <t>14-84</t>
  </si>
  <si>
    <t>74-88</t>
  </si>
  <si>
    <t>10-13</t>
  </si>
  <si>
    <t>71-88</t>
  </si>
  <si>
    <t>1-19,86-88</t>
  </si>
  <si>
    <t>1</t>
  </si>
  <si>
    <t>3,12-88</t>
  </si>
  <si>
    <t>1,20-75</t>
  </si>
  <si>
    <t>4-38,85</t>
  </si>
  <si>
    <t>2-48,54-88</t>
  </si>
  <si>
    <t>1-82</t>
  </si>
  <si>
    <t>60-88</t>
  </si>
  <si>
    <t>1-32</t>
  </si>
  <si>
    <t>33-44</t>
  </si>
  <si>
    <t>85-88</t>
  </si>
  <si>
    <t>42-84</t>
  </si>
  <si>
    <t>9-42,80-88</t>
  </si>
  <si>
    <t>3-8</t>
  </si>
  <si>
    <t>37-84</t>
  </si>
  <si>
    <t>21-69</t>
  </si>
  <si>
    <t>43-81</t>
  </si>
  <si>
    <t>70-88</t>
  </si>
  <si>
    <t>1-25</t>
  </si>
  <si>
    <t>1-36</t>
  </si>
  <si>
    <t>35-69</t>
  </si>
  <si>
    <t>1-65</t>
  </si>
  <si>
    <t>23-36</t>
  </si>
  <si>
    <t>13-14</t>
  </si>
  <si>
    <t>2-4</t>
  </si>
  <si>
    <t>53-88</t>
  </si>
  <si>
    <t>38-55</t>
  </si>
  <si>
    <t>16-22</t>
  </si>
  <si>
    <t>8-12</t>
  </si>
  <si>
    <t>16-18,82-88</t>
  </si>
  <si>
    <t>5-7</t>
  </si>
  <si>
    <t>56-81</t>
  </si>
  <si>
    <t>50-88</t>
  </si>
  <si>
    <t>38-58</t>
  </si>
  <si>
    <t>40-88</t>
  </si>
  <si>
    <t>2-5</t>
  </si>
  <si>
    <t>6-10</t>
  </si>
  <si>
    <t>11-18</t>
  </si>
  <si>
    <t>19-29</t>
  </si>
  <si>
    <t>30-42</t>
  </si>
  <si>
    <t>43-61</t>
  </si>
  <si>
    <t>62-85</t>
  </si>
  <si>
    <t>1-24</t>
  </si>
  <si>
    <t>62-84,86-88</t>
  </si>
  <si>
    <t>6-33</t>
  </si>
  <si>
    <t>30-62</t>
  </si>
  <si>
    <t>1-29,53-88</t>
  </si>
  <si>
    <t>2-39</t>
  </si>
  <si>
    <t>30-55</t>
  </si>
  <si>
    <t>1-41</t>
  </si>
  <si>
    <t>57-61</t>
  </si>
  <si>
    <t>1-28,57-88</t>
  </si>
  <si>
    <t>69-88</t>
  </si>
  <si>
    <t>1-64</t>
  </si>
  <si>
    <t>16-28</t>
  </si>
  <si>
    <t>88</t>
  </si>
  <si>
    <t>34-46</t>
  </si>
  <si>
    <t>57-79</t>
  </si>
  <si>
    <t>2-8</t>
  </si>
  <si>
    <t>81-88</t>
  </si>
  <si>
    <t>9-33</t>
  </si>
  <si>
    <t>1-60,62-88</t>
  </si>
  <si>
    <t>61-88</t>
  </si>
  <si>
    <t>1-82,87-88</t>
  </si>
  <si>
    <t>44-86</t>
  </si>
  <si>
    <t>42-88</t>
  </si>
  <si>
    <t>26-43</t>
  </si>
  <si>
    <t>1-75,83-88</t>
  </si>
  <si>
    <t>2-25</t>
  </si>
  <si>
    <t>62-66</t>
  </si>
  <si>
    <t>2-21,32-41,55-88</t>
  </si>
  <si>
    <t>1-27</t>
  </si>
  <si>
    <t>51-61</t>
  </si>
  <si>
    <t>16-24</t>
  </si>
  <si>
    <t>25-36</t>
  </si>
  <si>
    <t>8-88</t>
  </si>
  <si>
    <t>48-88</t>
  </si>
  <si>
    <t>37-64</t>
  </si>
  <si>
    <t>12-88</t>
  </si>
  <si>
    <t>1-3</t>
  </si>
  <si>
    <t>1-52</t>
  </si>
  <si>
    <t>5-15</t>
  </si>
  <si>
    <t>25-49</t>
  </si>
  <si>
    <t>4</t>
  </si>
  <si>
    <t>1-10,16-24,33-47,53-88</t>
  </si>
  <si>
    <t>1-33</t>
  </si>
  <si>
    <t>1-10</t>
  </si>
  <si>
    <t>11-41</t>
  </si>
  <si>
    <t>1-7</t>
  </si>
  <si>
    <t>28-55</t>
  </si>
  <si>
    <t>64-71</t>
  </si>
  <si>
    <t>35-42</t>
  </si>
  <si>
    <t>43-55</t>
  </si>
  <si>
    <t>21-63</t>
  </si>
  <si>
    <t>87-88</t>
  </si>
  <si>
    <t>1-68,72-88</t>
  </si>
  <si>
    <t>77-88</t>
  </si>
  <si>
    <t>72-88</t>
  </si>
  <si>
    <t>15-71</t>
  </si>
  <si>
    <t>1-58</t>
  </si>
  <si>
    <t>15-42,59-71</t>
  </si>
  <si>
    <t>1-14</t>
  </si>
  <si>
    <t>69-86</t>
  </si>
  <si>
    <t>59-71</t>
  </si>
  <si>
    <t>76-88</t>
  </si>
  <si>
    <t>1-46</t>
  </si>
  <si>
    <t>12-17,43-71</t>
  </si>
  <si>
    <t>23-61</t>
  </si>
  <si>
    <t>1-22,46-88</t>
  </si>
  <si>
    <t>1-15</t>
  </si>
  <si>
    <t>1-45,69-88</t>
  </si>
  <si>
    <t>14-88</t>
  </si>
  <si>
    <t>6-8</t>
  </si>
  <si>
    <t>9-19</t>
  </si>
  <si>
    <t>20-42</t>
  </si>
  <si>
    <t>43-60</t>
  </si>
  <si>
    <t>24-88</t>
  </si>
  <si>
    <t>1-19,38-88</t>
  </si>
  <si>
    <t>1-19,66-88</t>
  </si>
  <si>
    <t>1-37,49-88</t>
  </si>
  <si>
    <t>20-42,61-73</t>
  </si>
  <si>
    <t>1-19,47-88</t>
  </si>
  <si>
    <t>43-88</t>
  </si>
  <si>
    <t>1-4</t>
  </si>
  <si>
    <t>83-88</t>
  </si>
  <si>
    <t>5-32</t>
  </si>
  <si>
    <t>33-50</t>
  </si>
  <si>
    <t>68-88</t>
  </si>
  <si>
    <t>1-69</t>
  </si>
  <si>
    <t>5-9</t>
  </si>
  <si>
    <t>10-18</t>
  </si>
  <si>
    <t>19-21</t>
  </si>
  <si>
    <t>22-28</t>
  </si>
  <si>
    <t>52-66</t>
  </si>
  <si>
    <t>3-88</t>
  </si>
  <si>
    <t>24</t>
  </si>
  <si>
    <t>53-61</t>
  </si>
  <si>
    <t>25-35</t>
  </si>
  <si>
    <t>17</t>
  </si>
  <si>
    <t>16</t>
  </si>
  <si>
    <t>17-23</t>
  </si>
  <si>
    <t>36-52</t>
  </si>
  <si>
    <t>1-23,77-88</t>
  </si>
  <si>
    <t>1-23,45-88</t>
  </si>
  <si>
    <t>20-88</t>
  </si>
  <si>
    <t>1-28</t>
  </si>
  <si>
    <t>29-39</t>
  </si>
  <si>
    <t>40-42</t>
  </si>
  <si>
    <t>1-42,80-88</t>
  </si>
  <si>
    <t>23-88</t>
  </si>
  <si>
    <t>1-31</t>
  </si>
  <si>
    <t>2-46</t>
  </si>
  <si>
    <t>2-7</t>
  </si>
  <si>
    <t>1-50</t>
  </si>
  <si>
    <t>21-22</t>
  </si>
  <si>
    <t>47-85</t>
  </si>
  <si>
    <t>25-26</t>
  </si>
  <si>
    <t>67-78</t>
  </si>
  <si>
    <t>23-24</t>
  </si>
  <si>
    <t>27-50</t>
  </si>
  <si>
    <t>46-88</t>
  </si>
  <si>
    <t>30-88</t>
  </si>
  <si>
    <t>12-19</t>
  </si>
  <si>
    <t>33-35</t>
  </si>
  <si>
    <t>20-25</t>
  </si>
  <si>
    <t>36-39</t>
  </si>
  <si>
    <t>26-31</t>
  </si>
  <si>
    <t>32</t>
  </si>
  <si>
    <t>40-51</t>
  </si>
  <si>
    <t>1-39,48-88</t>
  </si>
  <si>
    <t>1-2,40-51</t>
  </si>
  <si>
    <t>1-31,36-88</t>
  </si>
  <si>
    <t>9-88</t>
  </si>
  <si>
    <t>ANC</t>
  </si>
  <si>
    <t>Games</t>
  </si>
  <si>
    <t>BRO</t>
  </si>
  <si>
    <t>CUY</t>
  </si>
  <si>
    <t>DAK</t>
  </si>
  <si>
    <t>16-33</t>
  </si>
  <si>
    <t>15-32</t>
  </si>
  <si>
    <t>18-25</t>
  </si>
  <si>
    <t>17-24</t>
  </si>
  <si>
    <t>12-14</t>
  </si>
  <si>
    <t>11-13</t>
  </si>
  <si>
    <t>35-36</t>
  </si>
  <si>
    <t>33-34</t>
  </si>
  <si>
    <t>27-33</t>
  </si>
  <si>
    <t>25-31</t>
  </si>
  <si>
    <t>16-36</t>
  </si>
  <si>
    <t>14-34</t>
  </si>
  <si>
    <t>38-50</t>
  </si>
  <si>
    <t>35-47</t>
  </si>
  <si>
    <t>35-59</t>
  </si>
  <si>
    <t>32-56</t>
  </si>
  <si>
    <t>52-72</t>
  </si>
  <si>
    <t>48-68</t>
  </si>
  <si>
    <t>61-69</t>
  </si>
  <si>
    <t>57-65</t>
  </si>
  <si>
    <t>52-62</t>
  </si>
  <si>
    <t>48-58</t>
  </si>
  <si>
    <t>74-82</t>
  </si>
  <si>
    <t>69-77</t>
  </si>
  <si>
    <t>71-82</t>
  </si>
  <si>
    <t>66-77</t>
  </si>
  <si>
    <t>64-72</t>
  </si>
  <si>
    <t>59-67</t>
  </si>
  <si>
    <t>84-88</t>
  </si>
  <si>
    <t>78-82</t>
  </si>
  <si>
    <t>68-82</t>
  </si>
  <si>
    <t>DAV</t>
  </si>
  <si>
    <t>FOR</t>
  </si>
  <si>
    <t>HAR</t>
  </si>
  <si>
    <t>HIC</t>
  </si>
  <si>
    <t>5-28</t>
  </si>
  <si>
    <t>4-27</t>
  </si>
  <si>
    <t>5-10</t>
  </si>
  <si>
    <t>4-9</t>
  </si>
  <si>
    <t>12-16</t>
  </si>
  <si>
    <t>11-15</t>
  </si>
  <si>
    <t>28-31</t>
  </si>
  <si>
    <t>12-28</t>
  </si>
  <si>
    <t>10-26</t>
  </si>
  <si>
    <t>16-23</t>
  </si>
  <si>
    <t>35-55</t>
  </si>
  <si>
    <t>32-52</t>
  </si>
  <si>
    <t>27-52</t>
  </si>
  <si>
    <t>27-59</t>
  </si>
  <si>
    <t>24-56</t>
  </si>
  <si>
    <t>57-62</t>
  </si>
  <si>
    <t>53-58</t>
  </si>
  <si>
    <t>61-62</t>
  </si>
  <si>
    <t>57-58</t>
  </si>
  <si>
    <t>57-77</t>
  </si>
  <si>
    <t>53-73</t>
  </si>
  <si>
    <t>64-77</t>
  </si>
  <si>
    <t>59-72</t>
  </si>
  <si>
    <t>64-69</t>
  </si>
  <si>
    <t>59-64</t>
  </si>
  <si>
    <t>79-82</t>
  </si>
  <si>
    <t>74-77</t>
  </si>
  <si>
    <t>79-88</t>
  </si>
  <si>
    <t>73-82</t>
  </si>
  <si>
    <t>65-82</t>
  </si>
  <si>
    <t>LAK</t>
  </si>
  <si>
    <t>LEX</t>
  </si>
  <si>
    <t>MAR</t>
  </si>
  <si>
    <t>72-82</t>
  </si>
  <si>
    <t>MIS</t>
  </si>
  <si>
    <t>NOR</t>
  </si>
  <si>
    <t>STA</t>
  </si>
  <si>
    <t>SUN</t>
  </si>
  <si>
    <t>TAM</t>
  </si>
  <si>
    <t>TEM</t>
  </si>
  <si>
    <t>TEX</t>
  </si>
  <si>
    <t>TUC</t>
  </si>
  <si>
    <t>VAL</t>
  </si>
  <si>
    <t>VIR</t>
  </si>
  <si>
    <t>WAL</t>
  </si>
  <si>
    <t>Quarter 1</t>
  </si>
  <si>
    <t>Quarter 2</t>
  </si>
  <si>
    <t>Quarter 3</t>
  </si>
  <si>
    <t>Quarter 4</t>
  </si>
  <si>
    <t>@</t>
  </si>
  <si>
    <t>On this spreadsheet is listed the day #'s on the left (with off days skipped) and the game #'s on the</t>
  </si>
  <si>
    <t xml:space="preserve">  right.  For example, ANC plays game #'s 35-47 on days 38-50.  You do not need to see this</t>
  </si>
  <si>
    <t xml:space="preserve">  spreadsheet unless you want to carefully review how I have modified your games missed list</t>
  </si>
  <si>
    <t xml:space="preserve">  into a days missed list.</t>
  </si>
  <si>
    <t>Thank you Jason for all of your hard work in creating this schedule and entering it into</t>
  </si>
  <si>
    <t xml:space="preserve">  the Strat-O-Matic game.</t>
  </si>
  <si>
    <t xml:space="preserve">           Note:  these players will not be available until next season</t>
  </si>
  <si>
    <t>20-22</t>
  </si>
  <si>
    <t>79-87</t>
  </si>
  <si>
    <t>1-44,59-88</t>
  </si>
  <si>
    <t>45-60</t>
  </si>
  <si>
    <t>61-78</t>
  </si>
  <si>
    <t>1-22,45-54,88</t>
  </si>
  <si>
    <t>71-76</t>
  </si>
  <si>
    <t>32-49</t>
  </si>
  <si>
    <t>65-86</t>
  </si>
  <si>
    <t>53-64</t>
  </si>
  <si>
    <t>1-31,50-52,65-70,77-88</t>
  </si>
  <si>
    <t>1-64,86-88</t>
  </si>
  <si>
    <t>21-32</t>
  </si>
  <si>
    <t>2-11,39-68</t>
  </si>
  <si>
    <t>4-6,8-45,54,68-78</t>
  </si>
  <si>
    <t>jsfalls@earthlink.net</t>
  </si>
  <si>
    <t>NOR #2, no #6</t>
  </si>
  <si>
    <t>no #2, HIC #6</t>
  </si>
  <si>
    <t>no #3</t>
  </si>
  <si>
    <t>ANC #1</t>
  </si>
  <si>
    <t>no #1, VIR #3</t>
  </si>
  <si>
    <t>57-81</t>
  </si>
  <si>
    <t>0 (23)</t>
  </si>
  <si>
    <t>leopard138@comcast.net</t>
  </si>
  <si>
    <t>no #2, no #5</t>
  </si>
  <si>
    <t>DAV #2, DAV #5</t>
  </si>
  <si>
    <t>no #2, no #5, MAR #5</t>
  </si>
  <si>
    <t>DAK #5</t>
  </si>
  <si>
    <t>(1-29),51-88</t>
  </si>
  <si>
    <t>(8-20)</t>
  </si>
  <si>
    <t>(2-44),45-66</t>
  </si>
  <si>
    <t>(28-30)</t>
  </si>
  <si>
    <t>(1-22)</t>
  </si>
  <si>
    <t>MINGLEWOOD -- Doug</t>
  </si>
  <si>
    <t>dbailey31@yahoo.com</t>
  </si>
  <si>
    <t>27-55</t>
  </si>
  <si>
    <t>nigel@ahye.org</t>
  </si>
  <si>
    <t>happyrecap@si.rr.com</t>
  </si>
  <si>
    <t xml:space="preserve">              SOMIBA ROSTERS -- 3/28/2005</t>
  </si>
  <si>
    <t>Duncan, Tim *</t>
  </si>
  <si>
    <t>Planinic, Zoran 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</si>
</sst>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mmm\ dd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12"/>
      <name val="Arial"/>
      <family val="0"/>
    </font>
    <font>
      <i/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 horizontal="left" inden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1" fontId="7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left" inden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6.57421875" style="47" customWidth="1"/>
    <col min="3" max="3" width="5.7109375" style="1" customWidth="1"/>
    <col min="4" max="4" width="8.00390625" style="1" customWidth="1"/>
    <col min="5" max="5" width="8.00390625" style="2" customWidth="1"/>
    <col min="6" max="6" width="7.28125" style="1" customWidth="1"/>
    <col min="7" max="7" width="8.00390625" style="1" customWidth="1"/>
    <col min="8" max="8" width="1.8515625" style="1" customWidth="1"/>
    <col min="9" max="9" width="12.140625" style="3" customWidth="1"/>
    <col min="10" max="10" width="22.28125" style="50" customWidth="1"/>
    <col min="11" max="16384" width="9.00390625" style="0" customWidth="1"/>
  </cols>
  <sheetData>
    <row r="1" spans="1:2" ht="18">
      <c r="A1" s="4" t="s">
        <v>1387</v>
      </c>
      <c r="B1" s="4"/>
    </row>
    <row r="2" spans="1:2" ht="15">
      <c r="A2" s="5"/>
      <c r="B2" s="45"/>
    </row>
    <row r="3" spans="1:9" ht="15.75">
      <c r="A3" s="5"/>
      <c r="B3" s="7" t="s">
        <v>0</v>
      </c>
      <c r="D3" s="6"/>
      <c r="E3" s="6"/>
      <c r="F3" s="6" t="s">
        <v>1</v>
      </c>
      <c r="G3" s="6" t="s">
        <v>2</v>
      </c>
      <c r="H3" s="6"/>
      <c r="I3" s="6"/>
    </row>
    <row r="4" spans="1:10" ht="15.75">
      <c r="A4" s="5"/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7" t="s">
        <v>9</v>
      </c>
      <c r="J4" s="51" t="s">
        <v>10</v>
      </c>
    </row>
    <row r="5" spans="1:15" ht="15">
      <c r="A5" s="5"/>
      <c r="B5" s="8"/>
      <c r="C5" s="9"/>
      <c r="D5" s="9"/>
      <c r="E5" s="10"/>
      <c r="F5" s="9"/>
      <c r="G5" s="11"/>
      <c r="H5" s="11"/>
      <c r="I5" s="12"/>
      <c r="K5" s="5"/>
      <c r="L5" s="5"/>
      <c r="M5" s="5"/>
      <c r="N5" s="5"/>
      <c r="O5" s="5"/>
    </row>
    <row r="6" spans="1:15" ht="15.75">
      <c r="A6" s="13" t="s">
        <v>11</v>
      </c>
      <c r="B6" s="8"/>
      <c r="C6" s="9"/>
      <c r="D6" s="9"/>
      <c r="E6" s="10"/>
      <c r="F6" s="9"/>
      <c r="G6" s="9"/>
      <c r="H6" s="9"/>
      <c r="I6" s="14"/>
      <c r="K6" s="5"/>
      <c r="L6" s="5"/>
      <c r="M6" s="5"/>
      <c r="N6" s="5"/>
      <c r="O6" s="5"/>
    </row>
    <row r="7" spans="1:15" ht="15">
      <c r="A7" s="15" t="s">
        <v>12</v>
      </c>
      <c r="B7" s="8"/>
      <c r="C7" s="9"/>
      <c r="D7" s="9"/>
      <c r="E7" s="10"/>
      <c r="F7" s="9"/>
      <c r="G7" s="9"/>
      <c r="H7" s="9"/>
      <c r="I7" s="14"/>
      <c r="K7" s="5"/>
      <c r="L7" s="5"/>
      <c r="M7" s="5"/>
      <c r="N7" s="5"/>
      <c r="O7" s="5"/>
    </row>
    <row r="8" spans="1:15" ht="15">
      <c r="A8" s="15" t="s">
        <v>1369</v>
      </c>
      <c r="B8" s="8"/>
      <c r="C8" s="9"/>
      <c r="D8" s="9"/>
      <c r="E8" s="10"/>
      <c r="F8" s="9"/>
      <c r="G8" s="9"/>
      <c r="H8" s="9"/>
      <c r="I8" s="14"/>
      <c r="K8" s="5"/>
      <c r="L8" s="5"/>
      <c r="M8" s="5"/>
      <c r="N8" s="5"/>
      <c r="O8" s="5"/>
    </row>
    <row r="9" spans="1:15" ht="15">
      <c r="A9" s="5" t="s">
        <v>13</v>
      </c>
      <c r="B9" s="27" t="s">
        <v>14</v>
      </c>
      <c r="C9" s="5">
        <v>55</v>
      </c>
      <c r="D9" s="5">
        <v>2066</v>
      </c>
      <c r="E9" s="10">
        <f aca="true" t="shared" si="0" ref="E9:E25">D9/C9</f>
        <v>37.56363636363636</v>
      </c>
      <c r="F9" s="38">
        <f aca="true" t="shared" si="1" ref="F9:F25">C9</f>
        <v>55</v>
      </c>
      <c r="G9" s="9">
        <f aca="true" t="shared" si="2" ref="G9:G25">IF(D9&lt;750,D9*1.05,D9*1.1)</f>
        <v>2272.6000000000004</v>
      </c>
      <c r="I9" s="16">
        <v>12</v>
      </c>
      <c r="J9" s="50" t="s">
        <v>1224</v>
      </c>
      <c r="K9" s="5"/>
      <c r="L9" s="5"/>
      <c r="M9" s="5"/>
      <c r="N9" s="5"/>
      <c r="O9" s="5"/>
    </row>
    <row r="10" spans="1:15" ht="15">
      <c r="A10" s="5" t="s">
        <v>234</v>
      </c>
      <c r="B10" s="27" t="s">
        <v>235</v>
      </c>
      <c r="C10" s="5">
        <v>62</v>
      </c>
      <c r="D10" s="5">
        <v>766</v>
      </c>
      <c r="E10" s="10">
        <f t="shared" si="0"/>
        <v>12.35483870967742</v>
      </c>
      <c r="F10" s="38">
        <f t="shared" si="1"/>
        <v>62</v>
      </c>
      <c r="G10" s="9">
        <f t="shared" si="2"/>
        <v>842.6</v>
      </c>
      <c r="I10" s="16">
        <v>45</v>
      </c>
      <c r="J10" s="50" t="s">
        <v>1057</v>
      </c>
      <c r="K10" s="5"/>
      <c r="L10" s="5"/>
      <c r="M10" s="5"/>
      <c r="N10" s="5"/>
      <c r="O10" s="5"/>
    </row>
    <row r="11" spans="1:15" ht="15">
      <c r="A11" s="5" t="s">
        <v>743</v>
      </c>
      <c r="B11" s="27" t="s">
        <v>744</v>
      </c>
      <c r="C11" s="5">
        <v>75</v>
      </c>
      <c r="D11" s="5">
        <v>1392</v>
      </c>
      <c r="E11" s="10">
        <f t="shared" si="0"/>
        <v>18.56</v>
      </c>
      <c r="F11" s="38">
        <f t="shared" si="1"/>
        <v>75</v>
      </c>
      <c r="G11" s="9">
        <f t="shared" si="2"/>
        <v>1531.2</v>
      </c>
      <c r="H11" s="9"/>
      <c r="I11" s="16">
        <v>12</v>
      </c>
      <c r="J11" s="50" t="s">
        <v>1137</v>
      </c>
      <c r="K11" s="5"/>
      <c r="L11" s="5"/>
      <c r="M11" s="5"/>
      <c r="N11" s="5"/>
      <c r="O11" s="5"/>
    </row>
    <row r="12" spans="1:15" ht="15">
      <c r="A12" s="5" t="s">
        <v>15</v>
      </c>
      <c r="B12" s="27" t="s">
        <v>16</v>
      </c>
      <c r="C12" s="5">
        <v>82</v>
      </c>
      <c r="D12" s="5">
        <v>2402</v>
      </c>
      <c r="E12" s="10">
        <f t="shared" si="0"/>
        <v>29.29268292682927</v>
      </c>
      <c r="F12" s="38">
        <f t="shared" si="1"/>
        <v>82</v>
      </c>
      <c r="G12" s="9">
        <f t="shared" si="2"/>
        <v>2642.2000000000003</v>
      </c>
      <c r="I12" s="12">
        <v>54</v>
      </c>
      <c r="J12" s="50" t="s">
        <v>976</v>
      </c>
      <c r="K12" s="5"/>
      <c r="L12" s="5"/>
      <c r="M12" s="5"/>
      <c r="N12" s="5"/>
      <c r="O12" s="5"/>
    </row>
    <row r="13" spans="1:15" ht="15">
      <c r="A13" s="5" t="s">
        <v>509</v>
      </c>
      <c r="B13" s="46" t="s">
        <v>510</v>
      </c>
      <c r="C13" s="5">
        <v>52</v>
      </c>
      <c r="D13" s="5">
        <v>392</v>
      </c>
      <c r="E13" s="10">
        <f t="shared" si="0"/>
        <v>7.538461538461538</v>
      </c>
      <c r="F13" s="38">
        <f t="shared" si="1"/>
        <v>52</v>
      </c>
      <c r="G13" s="9">
        <f t="shared" si="2"/>
        <v>411.6</v>
      </c>
      <c r="I13" s="12">
        <v>34</v>
      </c>
      <c r="J13" s="50" t="s">
        <v>1229</v>
      </c>
      <c r="K13" s="5"/>
      <c r="L13" s="5"/>
      <c r="M13" s="5"/>
      <c r="N13" s="5"/>
      <c r="O13" s="5"/>
    </row>
    <row r="14" spans="1:15" ht="15">
      <c r="A14" s="5" t="s">
        <v>415</v>
      </c>
      <c r="B14" s="27" t="s">
        <v>416</v>
      </c>
      <c r="C14" s="5">
        <v>3</v>
      </c>
      <c r="D14" s="5">
        <v>17</v>
      </c>
      <c r="E14" s="10">
        <f t="shared" si="0"/>
        <v>5.666666666666667</v>
      </c>
      <c r="F14" s="38">
        <f t="shared" si="1"/>
        <v>3</v>
      </c>
      <c r="G14" s="9">
        <f t="shared" si="2"/>
        <v>17.85</v>
      </c>
      <c r="I14" s="16">
        <v>12</v>
      </c>
      <c r="J14" s="50" t="s">
        <v>1033</v>
      </c>
      <c r="K14" s="5"/>
      <c r="L14" s="5"/>
      <c r="M14" s="5"/>
      <c r="N14" s="5"/>
      <c r="O14" s="5"/>
    </row>
    <row r="15" spans="1:15" ht="15">
      <c r="A15" s="5" t="s">
        <v>19</v>
      </c>
      <c r="B15" s="27" t="s">
        <v>20</v>
      </c>
      <c r="C15" s="5">
        <v>34</v>
      </c>
      <c r="D15" s="5">
        <v>843</v>
      </c>
      <c r="E15" s="10">
        <f t="shared" si="0"/>
        <v>24.794117647058822</v>
      </c>
      <c r="F15" s="38">
        <f t="shared" si="1"/>
        <v>34</v>
      </c>
      <c r="G15" s="9">
        <f t="shared" si="2"/>
        <v>927.3000000000001</v>
      </c>
      <c r="H15" s="9"/>
      <c r="I15" s="12">
        <v>54</v>
      </c>
      <c r="J15" s="50" t="s">
        <v>1159</v>
      </c>
      <c r="K15" s="5"/>
      <c r="L15" s="5"/>
      <c r="M15" s="5"/>
      <c r="N15" s="5"/>
      <c r="O15" s="5"/>
    </row>
    <row r="16" spans="1:15" ht="15">
      <c r="A16" s="5" t="s">
        <v>769</v>
      </c>
      <c r="B16" s="27" t="s">
        <v>770</v>
      </c>
      <c r="C16" s="5">
        <v>35</v>
      </c>
      <c r="D16" s="5">
        <v>442</v>
      </c>
      <c r="E16" s="10">
        <f t="shared" si="0"/>
        <v>12.628571428571428</v>
      </c>
      <c r="F16" s="38">
        <f t="shared" si="1"/>
        <v>35</v>
      </c>
      <c r="G16" s="9">
        <f t="shared" si="2"/>
        <v>464.1</v>
      </c>
      <c r="H16" s="9"/>
      <c r="I16" s="16">
        <v>435</v>
      </c>
      <c r="J16" s="50" t="s">
        <v>1227</v>
      </c>
      <c r="K16" s="5"/>
      <c r="L16" s="5"/>
      <c r="M16" s="5"/>
      <c r="N16" s="5"/>
      <c r="O16" s="5"/>
    </row>
    <row r="17" spans="1:15" ht="15">
      <c r="A17" s="5" t="s">
        <v>423</v>
      </c>
      <c r="B17" s="27" t="s">
        <v>424</v>
      </c>
      <c r="C17" s="5">
        <v>58</v>
      </c>
      <c r="D17" s="5">
        <v>1760</v>
      </c>
      <c r="E17" s="10">
        <f>D17/C17</f>
        <v>30.344827586206897</v>
      </c>
      <c r="F17" s="38">
        <f>C17</f>
        <v>58</v>
      </c>
      <c r="G17" s="9">
        <f>IF(D17&lt;750,D17*1.05,D17*1.1)</f>
        <v>1936.0000000000002</v>
      </c>
      <c r="I17" s="16">
        <v>13</v>
      </c>
      <c r="J17" s="50" t="s">
        <v>1370</v>
      </c>
      <c r="K17" s="5"/>
      <c r="L17" s="5"/>
      <c r="M17" s="5"/>
      <c r="N17" s="5"/>
      <c r="O17" s="5"/>
    </row>
    <row r="18" spans="1:15" ht="15">
      <c r="A18" s="5" t="s">
        <v>936</v>
      </c>
      <c r="B18" s="27" t="s">
        <v>837</v>
      </c>
      <c r="C18" s="5">
        <v>21</v>
      </c>
      <c r="D18" s="5">
        <v>287</v>
      </c>
      <c r="E18" s="10">
        <f t="shared" si="0"/>
        <v>13.666666666666666</v>
      </c>
      <c r="F18" s="38">
        <f t="shared" si="1"/>
        <v>21</v>
      </c>
      <c r="G18" s="9">
        <f t="shared" si="2"/>
        <v>301.35</v>
      </c>
      <c r="H18" s="9"/>
      <c r="I18" s="16">
        <v>32</v>
      </c>
      <c r="J18" s="50" t="s">
        <v>1228</v>
      </c>
      <c r="K18" s="5"/>
      <c r="L18" s="5"/>
      <c r="M18" s="5"/>
      <c r="N18" s="5"/>
      <c r="O18" s="5"/>
    </row>
    <row r="19" spans="1:15" ht="15">
      <c r="A19" s="5" t="s">
        <v>21</v>
      </c>
      <c r="B19" s="27" t="s">
        <v>22</v>
      </c>
      <c r="C19" s="5">
        <v>82</v>
      </c>
      <c r="D19" s="5">
        <v>2842</v>
      </c>
      <c r="E19" s="10">
        <f t="shared" si="0"/>
        <v>34.65853658536585</v>
      </c>
      <c r="F19" s="38">
        <f t="shared" si="1"/>
        <v>82</v>
      </c>
      <c r="G19" s="9">
        <f t="shared" si="2"/>
        <v>3126.2000000000003</v>
      </c>
      <c r="H19" s="5"/>
      <c r="I19" s="16">
        <v>2</v>
      </c>
      <c r="J19" s="50" t="s">
        <v>976</v>
      </c>
      <c r="K19" s="5"/>
      <c r="L19" s="5"/>
      <c r="M19" s="5"/>
      <c r="N19" s="5"/>
      <c r="O19" s="5"/>
    </row>
    <row r="20" spans="1:12" ht="15">
      <c r="A20" s="5" t="s">
        <v>23</v>
      </c>
      <c r="B20" s="27" t="s">
        <v>24</v>
      </c>
      <c r="C20" s="5">
        <v>73</v>
      </c>
      <c r="D20" s="5">
        <v>2628</v>
      </c>
      <c r="E20" s="10">
        <f t="shared" si="0"/>
        <v>36</v>
      </c>
      <c r="F20" s="38">
        <f t="shared" si="1"/>
        <v>73</v>
      </c>
      <c r="G20" s="9">
        <f t="shared" si="2"/>
        <v>2890.8</v>
      </c>
      <c r="I20" s="16">
        <v>324</v>
      </c>
      <c r="J20" s="50" t="s">
        <v>1225</v>
      </c>
      <c r="K20" s="33"/>
      <c r="L20" s="34"/>
    </row>
    <row r="21" spans="1:12" ht="15">
      <c r="A21" s="5" t="s">
        <v>25</v>
      </c>
      <c r="B21" s="27" t="s">
        <v>26</v>
      </c>
      <c r="C21" s="5">
        <v>65</v>
      </c>
      <c r="D21" s="5">
        <v>2252</v>
      </c>
      <c r="E21" s="10">
        <f t="shared" si="0"/>
        <v>34.646153846153844</v>
      </c>
      <c r="F21" s="38">
        <f t="shared" si="1"/>
        <v>65</v>
      </c>
      <c r="G21" s="9">
        <f t="shared" si="2"/>
        <v>2477.2000000000003</v>
      </c>
      <c r="I21" s="16">
        <v>435</v>
      </c>
      <c r="J21" s="50" t="s">
        <v>1194</v>
      </c>
      <c r="K21" s="33"/>
      <c r="L21" s="34"/>
    </row>
    <row r="22" spans="1:10" ht="15">
      <c r="A22" s="5" t="s">
        <v>27</v>
      </c>
      <c r="B22" s="27" t="s">
        <v>28</v>
      </c>
      <c r="C22" s="5">
        <v>79</v>
      </c>
      <c r="D22" s="5">
        <v>2079</v>
      </c>
      <c r="E22" s="10">
        <f t="shared" si="0"/>
        <v>26.31645569620253</v>
      </c>
      <c r="F22" s="38">
        <f t="shared" si="1"/>
        <v>79</v>
      </c>
      <c r="G22" s="9">
        <f t="shared" si="2"/>
        <v>2286.9</v>
      </c>
      <c r="I22" s="16">
        <v>324</v>
      </c>
      <c r="J22" s="50" t="s">
        <v>1226</v>
      </c>
    </row>
    <row r="23" spans="1:12" ht="15">
      <c r="A23" s="5" t="s">
        <v>29</v>
      </c>
      <c r="B23" s="27" t="s">
        <v>30</v>
      </c>
      <c r="C23" s="5">
        <v>80</v>
      </c>
      <c r="D23" s="5">
        <v>1611</v>
      </c>
      <c r="E23" s="10">
        <f t="shared" si="0"/>
        <v>20.1375</v>
      </c>
      <c r="F23" s="38">
        <f t="shared" si="1"/>
        <v>80</v>
      </c>
      <c r="G23" s="9">
        <f t="shared" si="2"/>
        <v>1772.1000000000001</v>
      </c>
      <c r="I23" s="16">
        <v>54</v>
      </c>
      <c r="J23" s="50" t="s">
        <v>1173</v>
      </c>
      <c r="K23" s="33"/>
      <c r="L23" s="34"/>
    </row>
    <row r="24" spans="1:12" ht="15">
      <c r="A24" s="5" t="s">
        <v>647</v>
      </c>
      <c r="B24" s="46" t="s">
        <v>648</v>
      </c>
      <c r="C24" s="5">
        <v>17</v>
      </c>
      <c r="D24" s="5">
        <v>347</v>
      </c>
      <c r="E24" s="10">
        <f>D24/C24</f>
        <v>20.41176470588235</v>
      </c>
      <c r="F24" s="38">
        <f>C24</f>
        <v>17</v>
      </c>
      <c r="G24" s="9">
        <f>IF(D24&lt;750,D24*1.05,D24*1.1)</f>
        <v>364.35</v>
      </c>
      <c r="I24" s="16">
        <v>54</v>
      </c>
      <c r="J24" s="50" t="s">
        <v>1207</v>
      </c>
      <c r="K24" s="33"/>
      <c r="L24" s="34"/>
    </row>
    <row r="25" spans="1:12" ht="15">
      <c r="A25" s="5" t="s">
        <v>37</v>
      </c>
      <c r="B25" s="27" t="s">
        <v>38</v>
      </c>
      <c r="C25" s="5">
        <v>81</v>
      </c>
      <c r="D25" s="5">
        <v>1669</v>
      </c>
      <c r="E25" s="10">
        <f t="shared" si="0"/>
        <v>20.604938271604937</v>
      </c>
      <c r="F25" s="38">
        <f t="shared" si="1"/>
        <v>81</v>
      </c>
      <c r="G25" s="9">
        <f t="shared" si="2"/>
        <v>1835.9</v>
      </c>
      <c r="I25" s="16">
        <v>1</v>
      </c>
      <c r="J25" s="50" t="s">
        <v>1080</v>
      </c>
      <c r="K25" s="33"/>
      <c r="L25" s="34"/>
    </row>
    <row r="26" spans="1:15" ht="15">
      <c r="A26" s="17" t="s">
        <v>43</v>
      </c>
      <c r="B26" s="8"/>
      <c r="C26" s="9"/>
      <c r="D26" s="18">
        <f>SUM(D9:D25)</f>
        <v>23795</v>
      </c>
      <c r="E26" s="21"/>
      <c r="F26" s="9"/>
      <c r="G26" s="18">
        <f>SUM(G9:G25)</f>
        <v>26100.250000000004</v>
      </c>
      <c r="H26" s="18"/>
      <c r="I26" s="14"/>
      <c r="K26" s="5"/>
      <c r="L26" s="5"/>
      <c r="M26" s="5"/>
      <c r="N26" s="5"/>
      <c r="O26" s="5"/>
    </row>
    <row r="27" spans="1:15" ht="15">
      <c r="A27" s="17"/>
      <c r="B27" s="8"/>
      <c r="C27" s="9"/>
      <c r="D27" s="18"/>
      <c r="E27" s="10"/>
      <c r="F27" s="9"/>
      <c r="G27" s="18"/>
      <c r="H27" s="18"/>
      <c r="I27" s="14"/>
      <c r="K27" s="5"/>
      <c r="L27" s="5"/>
      <c r="M27" s="5"/>
      <c r="N27" s="5"/>
      <c r="O27" s="5"/>
    </row>
    <row r="28" spans="1:15" ht="15">
      <c r="A28" s="17"/>
      <c r="B28" s="8"/>
      <c r="C28" s="9"/>
      <c r="D28" s="18"/>
      <c r="E28" s="10"/>
      <c r="F28" s="9"/>
      <c r="G28" s="18"/>
      <c r="H28" s="18"/>
      <c r="I28" s="14"/>
      <c r="K28" s="5"/>
      <c r="L28" s="5"/>
      <c r="M28" s="5"/>
      <c r="N28" s="5"/>
      <c r="O28" s="5"/>
    </row>
    <row r="29" spans="1:15" ht="15.75">
      <c r="A29" s="13" t="s">
        <v>44</v>
      </c>
      <c r="B29" s="8"/>
      <c r="C29" s="9"/>
      <c r="D29" s="9"/>
      <c r="E29" s="10"/>
      <c r="F29" s="9"/>
      <c r="G29" s="11"/>
      <c r="H29" s="11"/>
      <c r="I29" s="12"/>
      <c r="K29" s="5"/>
      <c r="L29" s="5"/>
      <c r="M29" s="5"/>
      <c r="N29" s="5"/>
      <c r="O29" s="5"/>
    </row>
    <row r="30" spans="1:15" ht="15">
      <c r="A30" s="15" t="s">
        <v>1385</v>
      </c>
      <c r="B30" s="8"/>
      <c r="C30" s="9"/>
      <c r="D30" s="9"/>
      <c r="E30" s="10"/>
      <c r="F30" s="9"/>
      <c r="G30" s="11"/>
      <c r="H30" s="11"/>
      <c r="I30" s="12"/>
      <c r="K30" s="5"/>
      <c r="L30" s="5"/>
      <c r="M30" s="5"/>
      <c r="N30" s="5"/>
      <c r="O30" s="5"/>
    </row>
    <row r="31" spans="1:15" ht="15">
      <c r="A31" s="5" t="s">
        <v>731</v>
      </c>
      <c r="B31" s="27" t="s">
        <v>732</v>
      </c>
      <c r="C31" s="5">
        <v>81</v>
      </c>
      <c r="D31" s="5">
        <v>1385</v>
      </c>
      <c r="E31" s="10">
        <f aca="true" t="shared" si="3" ref="E31:E48">D31/C31</f>
        <v>17.098765432098766</v>
      </c>
      <c r="F31" s="38">
        <f aca="true" t="shared" si="4" ref="F31:F48">C31</f>
        <v>81</v>
      </c>
      <c r="G31" s="9">
        <f aca="true" t="shared" si="5" ref="G31:G48">IF(D31&lt;750,D31*1.05,D31*1.1)</f>
        <v>1523.5000000000002</v>
      </c>
      <c r="H31" s="9"/>
      <c r="I31" s="16">
        <v>1</v>
      </c>
      <c r="J31" s="50" t="s">
        <v>1080</v>
      </c>
      <c r="K31" s="5"/>
      <c r="L31" s="5"/>
      <c r="M31" s="5"/>
      <c r="N31" s="5"/>
      <c r="O31" s="5"/>
    </row>
    <row r="32" spans="1:15" ht="15">
      <c r="A32" s="5" t="s">
        <v>45</v>
      </c>
      <c r="B32" s="27" t="s">
        <v>46</v>
      </c>
      <c r="C32" s="5">
        <v>79</v>
      </c>
      <c r="D32" s="5">
        <v>1947</v>
      </c>
      <c r="E32" s="10">
        <f t="shared" si="3"/>
        <v>24.645569620253166</v>
      </c>
      <c r="F32" s="38">
        <f t="shared" si="4"/>
        <v>79</v>
      </c>
      <c r="G32" s="9">
        <f t="shared" si="5"/>
        <v>2141.7000000000003</v>
      </c>
      <c r="H32" s="5"/>
      <c r="I32" s="16">
        <v>342</v>
      </c>
      <c r="J32" s="50" t="s">
        <v>975</v>
      </c>
      <c r="K32" s="5"/>
      <c r="L32" s="5"/>
      <c r="M32" s="5"/>
      <c r="N32" s="5"/>
      <c r="O32" s="5"/>
    </row>
    <row r="33" spans="1:15" ht="15">
      <c r="A33" s="5" t="s">
        <v>385</v>
      </c>
      <c r="B33" s="27" t="s">
        <v>386</v>
      </c>
      <c r="C33" s="5">
        <v>5</v>
      </c>
      <c r="D33" s="5">
        <v>87</v>
      </c>
      <c r="E33" s="10">
        <f>D33/C33</f>
        <v>17.4</v>
      </c>
      <c r="F33" s="38">
        <f>C33</f>
        <v>5</v>
      </c>
      <c r="G33" s="9">
        <f>IF(D33&lt;750,D33*1.05,D33*1.1)</f>
        <v>91.35000000000001</v>
      </c>
      <c r="I33" s="16">
        <v>1</v>
      </c>
      <c r="J33" s="50" t="s">
        <v>1085</v>
      </c>
      <c r="K33" s="5"/>
      <c r="L33" s="5"/>
      <c r="M33" s="5"/>
      <c r="N33" s="5"/>
      <c r="O33" s="5"/>
    </row>
    <row r="34" spans="1:15" ht="15">
      <c r="A34" s="5" t="s">
        <v>958</v>
      </c>
      <c r="B34" s="27" t="s">
        <v>47</v>
      </c>
      <c r="C34" s="5">
        <v>81</v>
      </c>
      <c r="D34" s="5">
        <v>1732</v>
      </c>
      <c r="E34" s="10">
        <f t="shared" si="3"/>
        <v>21.382716049382715</v>
      </c>
      <c r="F34" s="38">
        <f t="shared" si="4"/>
        <v>81</v>
      </c>
      <c r="G34" s="9">
        <f>IF(D34&lt;750,D34*1.05,D34*1.1-98)</f>
        <v>1807.2</v>
      </c>
      <c r="H34" s="5"/>
      <c r="I34" s="16">
        <v>54</v>
      </c>
      <c r="J34" s="50" t="s">
        <v>1073</v>
      </c>
      <c r="K34" s="5"/>
      <c r="L34" s="5"/>
      <c r="M34" s="5"/>
      <c r="N34" s="5"/>
      <c r="O34" s="5"/>
    </row>
    <row r="35" spans="1:15" ht="15">
      <c r="A35" s="5" t="s">
        <v>48</v>
      </c>
      <c r="B35" s="27" t="s">
        <v>49</v>
      </c>
      <c r="C35" s="5">
        <v>73</v>
      </c>
      <c r="D35" s="5">
        <v>2154</v>
      </c>
      <c r="E35" s="10">
        <f t="shared" si="3"/>
        <v>29.506849315068493</v>
      </c>
      <c r="F35" s="38">
        <f t="shared" si="4"/>
        <v>73</v>
      </c>
      <c r="G35" s="9">
        <f t="shared" si="5"/>
        <v>2369.4</v>
      </c>
      <c r="I35" s="16">
        <v>54</v>
      </c>
      <c r="J35" s="50" t="s">
        <v>1006</v>
      </c>
      <c r="K35" s="5"/>
      <c r="L35" s="5"/>
      <c r="M35" s="5"/>
      <c r="N35" s="5"/>
      <c r="O35" s="5"/>
    </row>
    <row r="36" spans="1:15" ht="15">
      <c r="A36" s="5" t="s">
        <v>955</v>
      </c>
      <c r="B36" s="27" t="s">
        <v>52</v>
      </c>
      <c r="C36" s="5">
        <v>69</v>
      </c>
      <c r="D36" s="5">
        <v>1504</v>
      </c>
      <c r="E36" s="10">
        <f t="shared" si="3"/>
        <v>21.797101449275363</v>
      </c>
      <c r="F36" s="38">
        <f>C36-2</f>
        <v>67</v>
      </c>
      <c r="G36" s="9">
        <f>IF(D36&lt;750,D36*1.05,D36*1.1-20)</f>
        <v>1634.4</v>
      </c>
      <c r="H36" s="5"/>
      <c r="I36" s="12">
        <v>213</v>
      </c>
      <c r="J36" s="50" t="s">
        <v>1074</v>
      </c>
      <c r="K36" s="5"/>
      <c r="L36" s="5"/>
      <c r="M36" s="5"/>
      <c r="N36" s="5"/>
      <c r="O36" s="5"/>
    </row>
    <row r="37" spans="1:15" ht="15">
      <c r="A37" s="5" t="s">
        <v>142</v>
      </c>
      <c r="B37" s="27" t="s">
        <v>143</v>
      </c>
      <c r="C37" s="5">
        <v>6</v>
      </c>
      <c r="D37" s="5">
        <v>68</v>
      </c>
      <c r="E37" s="10">
        <f>D37/C37</f>
        <v>11.333333333333334</v>
      </c>
      <c r="F37" s="38">
        <f>C37</f>
        <v>6</v>
      </c>
      <c r="G37" s="9">
        <f>IF(D37&lt;750,D37*1.05,D37*1.1)</f>
        <v>71.4</v>
      </c>
      <c r="I37" s="12">
        <v>45</v>
      </c>
      <c r="J37" s="50" t="s">
        <v>1084</v>
      </c>
      <c r="K37" s="5"/>
      <c r="L37" s="5"/>
      <c r="M37" s="5"/>
      <c r="N37" s="5"/>
      <c r="O37" s="5"/>
    </row>
    <row r="38" spans="1:15" ht="15">
      <c r="A38" s="5" t="s">
        <v>579</v>
      </c>
      <c r="B38" s="46" t="s">
        <v>580</v>
      </c>
      <c r="C38" s="5">
        <v>29</v>
      </c>
      <c r="D38" s="5">
        <v>503</v>
      </c>
      <c r="E38" s="10">
        <f t="shared" si="3"/>
        <v>17.344827586206897</v>
      </c>
      <c r="F38" s="38">
        <f t="shared" si="4"/>
        <v>29</v>
      </c>
      <c r="G38" s="9">
        <f t="shared" si="5"/>
        <v>528.15</v>
      </c>
      <c r="H38"/>
      <c r="I38" s="12">
        <v>12</v>
      </c>
      <c r="J38" s="50" t="s">
        <v>1082</v>
      </c>
      <c r="K38" s="5"/>
      <c r="L38" s="5"/>
      <c r="M38" s="5"/>
      <c r="N38" s="5"/>
      <c r="O38" s="5"/>
    </row>
    <row r="39" spans="1:15" ht="15">
      <c r="A39" s="5" t="s">
        <v>55</v>
      </c>
      <c r="B39" s="27" t="s">
        <v>56</v>
      </c>
      <c r="C39" s="5">
        <v>82</v>
      </c>
      <c r="D39" s="5">
        <v>3331</v>
      </c>
      <c r="E39" s="10">
        <f t="shared" si="3"/>
        <v>40.6219512195122</v>
      </c>
      <c r="F39" s="38">
        <f t="shared" si="4"/>
        <v>82</v>
      </c>
      <c r="G39" s="9">
        <f t="shared" si="5"/>
        <v>3664.1000000000004</v>
      </c>
      <c r="H39" s="5"/>
      <c r="I39" s="16">
        <v>213</v>
      </c>
      <c r="J39" s="50" t="s">
        <v>976</v>
      </c>
      <c r="K39" s="5"/>
      <c r="L39" s="5"/>
      <c r="M39" s="5"/>
      <c r="N39" s="5"/>
      <c r="O39" s="5"/>
    </row>
    <row r="40" spans="1:15" ht="15">
      <c r="A40" s="5" t="s">
        <v>57</v>
      </c>
      <c r="B40" s="27" t="s">
        <v>58</v>
      </c>
      <c r="C40" s="5">
        <v>17</v>
      </c>
      <c r="D40" s="5">
        <v>328</v>
      </c>
      <c r="E40" s="10">
        <f t="shared" si="3"/>
        <v>19.294117647058822</v>
      </c>
      <c r="F40" s="38">
        <f t="shared" si="4"/>
        <v>17</v>
      </c>
      <c r="G40" s="9">
        <f t="shared" si="5"/>
        <v>344.40000000000003</v>
      </c>
      <c r="H40" s="9"/>
      <c r="I40" s="12">
        <v>54</v>
      </c>
      <c r="J40" s="50" t="s">
        <v>1075</v>
      </c>
      <c r="K40" s="5"/>
      <c r="L40" s="5"/>
      <c r="M40" s="5"/>
      <c r="N40" s="5"/>
      <c r="O40" s="5"/>
    </row>
    <row r="41" spans="1:15" ht="15">
      <c r="A41" s="5" t="s">
        <v>956</v>
      </c>
      <c r="B41" s="27" t="s">
        <v>59</v>
      </c>
      <c r="C41" s="5">
        <v>70</v>
      </c>
      <c r="D41" s="5">
        <v>2365</v>
      </c>
      <c r="E41" s="10">
        <f t="shared" si="3"/>
        <v>33.785714285714285</v>
      </c>
      <c r="F41" s="38">
        <f>C41-2</f>
        <v>68</v>
      </c>
      <c r="G41" s="9">
        <f>IF(D41&lt;750,D41*1.05,D41*1.1-44)</f>
        <v>2557.5</v>
      </c>
      <c r="H41" s="5"/>
      <c r="I41" s="12">
        <v>12</v>
      </c>
      <c r="J41" s="50" t="s">
        <v>1076</v>
      </c>
      <c r="K41" s="5"/>
      <c r="L41" s="5"/>
      <c r="M41" s="5"/>
      <c r="N41" s="5"/>
      <c r="O41" s="5"/>
    </row>
    <row r="42" spans="1:10" ht="15">
      <c r="A42" s="19" t="s">
        <v>60</v>
      </c>
      <c r="B42" s="27" t="s">
        <v>61</v>
      </c>
      <c r="C42" s="5">
        <v>78</v>
      </c>
      <c r="D42" s="5">
        <v>2788</v>
      </c>
      <c r="E42" s="10">
        <f t="shared" si="3"/>
        <v>35.743589743589745</v>
      </c>
      <c r="F42" s="38">
        <f t="shared" si="4"/>
        <v>78</v>
      </c>
      <c r="G42" s="9">
        <f t="shared" si="5"/>
        <v>3066.8</v>
      </c>
      <c r="H42" s="5"/>
      <c r="I42" s="12">
        <v>45</v>
      </c>
      <c r="J42" s="50" t="s">
        <v>1077</v>
      </c>
    </row>
    <row r="43" spans="1:15" ht="15">
      <c r="A43" s="5" t="s">
        <v>886</v>
      </c>
      <c r="B43" s="27" t="s">
        <v>887</v>
      </c>
      <c r="C43" s="5">
        <v>10</v>
      </c>
      <c r="D43" s="5">
        <v>35</v>
      </c>
      <c r="E43" s="10">
        <f t="shared" si="3"/>
        <v>3.5</v>
      </c>
      <c r="F43" s="38">
        <f t="shared" si="4"/>
        <v>10</v>
      </c>
      <c r="G43" s="9">
        <f t="shared" si="5"/>
        <v>36.75</v>
      </c>
      <c r="H43" s="9"/>
      <c r="I43" s="16">
        <v>54</v>
      </c>
      <c r="J43" s="50" t="s">
        <v>1081</v>
      </c>
      <c r="K43" s="5"/>
      <c r="L43" s="5"/>
      <c r="M43" s="5"/>
      <c r="N43" s="5"/>
      <c r="O43" s="5"/>
    </row>
    <row r="44" spans="1:12" ht="15">
      <c r="A44" s="5" t="s">
        <v>643</v>
      </c>
      <c r="B44" s="46" t="s">
        <v>644</v>
      </c>
      <c r="C44" s="5">
        <v>49</v>
      </c>
      <c r="D44" s="5">
        <v>703</v>
      </c>
      <c r="E44" s="10">
        <f t="shared" si="3"/>
        <v>14.346938775510203</v>
      </c>
      <c r="F44" s="38">
        <f t="shared" si="4"/>
        <v>49</v>
      </c>
      <c r="G44" s="9">
        <f t="shared" si="5"/>
        <v>738.15</v>
      </c>
      <c r="I44" s="12">
        <v>23</v>
      </c>
      <c r="J44" s="50" t="s">
        <v>1083</v>
      </c>
      <c r="K44" s="33"/>
      <c r="L44" s="34"/>
    </row>
    <row r="45" spans="1:15" ht="15">
      <c r="A45" s="5" t="s">
        <v>66</v>
      </c>
      <c r="B45" s="27" t="s">
        <v>67</v>
      </c>
      <c r="C45" s="5">
        <v>80</v>
      </c>
      <c r="D45" s="5">
        <v>2073</v>
      </c>
      <c r="E45" s="10">
        <f t="shared" si="3"/>
        <v>25.9125</v>
      </c>
      <c r="F45" s="38">
        <f t="shared" si="4"/>
        <v>80</v>
      </c>
      <c r="G45" s="9">
        <f t="shared" si="5"/>
        <v>2280.3</v>
      </c>
      <c r="I45" s="16">
        <v>23</v>
      </c>
      <c r="J45" s="50" t="s">
        <v>996</v>
      </c>
      <c r="K45" s="5"/>
      <c r="L45" s="5"/>
      <c r="M45" s="5"/>
      <c r="N45" s="5"/>
      <c r="O45" s="5"/>
    </row>
    <row r="46" spans="1:15" ht="15">
      <c r="A46" s="5" t="s">
        <v>921</v>
      </c>
      <c r="B46" s="27" t="s">
        <v>922</v>
      </c>
      <c r="C46" s="5">
        <v>61</v>
      </c>
      <c r="D46" s="5">
        <v>2126</v>
      </c>
      <c r="E46" s="10">
        <f t="shared" si="3"/>
        <v>34.85245901639344</v>
      </c>
      <c r="F46" s="38">
        <f t="shared" si="4"/>
        <v>61</v>
      </c>
      <c r="G46" s="9">
        <f t="shared" si="5"/>
        <v>2338.6000000000004</v>
      </c>
      <c r="H46" s="9"/>
      <c r="I46" s="16">
        <v>12</v>
      </c>
      <c r="J46" s="50" t="s">
        <v>1079</v>
      </c>
      <c r="K46" s="5"/>
      <c r="L46" s="5"/>
      <c r="M46" s="5"/>
      <c r="N46" s="5"/>
      <c r="O46" s="5"/>
    </row>
    <row r="47" spans="1:10" ht="15">
      <c r="A47" s="5" t="s">
        <v>957</v>
      </c>
      <c r="B47" s="27" t="s">
        <v>68</v>
      </c>
      <c r="C47" s="5">
        <v>65</v>
      </c>
      <c r="D47" s="5">
        <v>1340</v>
      </c>
      <c r="E47" s="10">
        <f t="shared" si="3"/>
        <v>20.615384615384617</v>
      </c>
      <c r="F47" s="38">
        <f t="shared" si="4"/>
        <v>65</v>
      </c>
      <c r="G47" s="9">
        <f>IF(D47&lt;750,D47*1.05,D47*1.1-42)</f>
        <v>1432.0000000000002</v>
      </c>
      <c r="I47" s="16">
        <v>45</v>
      </c>
      <c r="J47" s="50" t="s">
        <v>1078</v>
      </c>
    </row>
    <row r="48" spans="1:10" ht="15">
      <c r="A48" s="5" t="s">
        <v>713</v>
      </c>
      <c r="B48" s="46" t="s">
        <v>714</v>
      </c>
      <c r="C48" s="5">
        <v>43</v>
      </c>
      <c r="D48" s="5">
        <v>527</v>
      </c>
      <c r="E48" s="10">
        <f t="shared" si="3"/>
        <v>12.255813953488373</v>
      </c>
      <c r="F48" s="38">
        <f t="shared" si="4"/>
        <v>43</v>
      </c>
      <c r="G48" s="9">
        <f t="shared" si="5"/>
        <v>553.35</v>
      </c>
      <c r="I48" s="12">
        <v>54</v>
      </c>
      <c r="J48" s="50" t="s">
        <v>1362</v>
      </c>
    </row>
    <row r="49" spans="1:15" ht="15">
      <c r="A49" s="17" t="s">
        <v>71</v>
      </c>
      <c r="B49" s="8"/>
      <c r="C49" s="9"/>
      <c r="D49" s="18">
        <f>SUM(D31:D48)</f>
        <v>24996</v>
      </c>
      <c r="E49" s="21"/>
      <c r="F49" s="9"/>
      <c r="G49" s="18">
        <f>SUM(G31:G48)</f>
        <v>27179.049999999996</v>
      </c>
      <c r="H49" s="11"/>
      <c r="I49" s="12"/>
      <c r="K49" s="5"/>
      <c r="L49" s="5"/>
      <c r="M49" s="5"/>
      <c r="N49" s="5"/>
      <c r="O49" s="5"/>
    </row>
    <row r="50" spans="1:15" ht="15">
      <c r="A50" s="5"/>
      <c r="B50" s="8"/>
      <c r="C50" s="9"/>
      <c r="D50" s="9"/>
      <c r="E50" s="10"/>
      <c r="F50" s="9"/>
      <c r="G50" s="11"/>
      <c r="H50" s="11"/>
      <c r="I50" s="12"/>
      <c r="K50" s="5"/>
      <c r="L50" s="5"/>
      <c r="M50" s="5"/>
      <c r="N50" s="5"/>
      <c r="O50" s="5"/>
    </row>
    <row r="51" spans="1:15" ht="15">
      <c r="A51" s="5"/>
      <c r="B51" s="8"/>
      <c r="C51" s="9"/>
      <c r="D51" s="9"/>
      <c r="E51" s="10"/>
      <c r="F51" s="9"/>
      <c r="G51" s="11"/>
      <c r="H51" s="11"/>
      <c r="I51" s="12"/>
      <c r="K51" s="5"/>
      <c r="L51" s="5"/>
      <c r="M51" s="5"/>
      <c r="N51" s="5"/>
      <c r="O51" s="5"/>
    </row>
    <row r="52" spans="1:15" ht="15.75">
      <c r="A52" s="13" t="s">
        <v>954</v>
      </c>
      <c r="B52" s="20"/>
      <c r="C52" s="9"/>
      <c r="D52" s="23"/>
      <c r="E52" s="21"/>
      <c r="F52" s="9"/>
      <c r="G52" s="11"/>
      <c r="H52" s="11"/>
      <c r="I52" s="12"/>
      <c r="K52" s="5"/>
      <c r="L52" s="5"/>
      <c r="M52" s="5"/>
      <c r="N52" s="5"/>
      <c r="O52" s="5"/>
    </row>
    <row r="53" spans="1:15" ht="15">
      <c r="A53" s="15" t="s">
        <v>289</v>
      </c>
      <c r="B53" s="20"/>
      <c r="C53" s="9"/>
      <c r="D53" s="23"/>
      <c r="E53" s="21"/>
      <c r="F53" s="9"/>
      <c r="G53" s="11"/>
      <c r="H53" s="11"/>
      <c r="I53" s="12"/>
      <c r="K53" s="5"/>
      <c r="L53" s="5"/>
      <c r="M53" s="5"/>
      <c r="N53" s="5"/>
      <c r="O53" s="5"/>
    </row>
    <row r="54" spans="1:15" ht="15">
      <c r="A54" s="5" t="s">
        <v>499</v>
      </c>
      <c r="B54" s="46" t="s">
        <v>500</v>
      </c>
      <c r="C54" s="5">
        <v>57</v>
      </c>
      <c r="D54" s="5">
        <v>1101</v>
      </c>
      <c r="E54" s="10">
        <f aca="true" t="shared" si="6" ref="E54:E70">D54/C54</f>
        <v>19.31578947368421</v>
      </c>
      <c r="F54" s="38">
        <f aca="true" t="shared" si="7" ref="F54:F70">C54</f>
        <v>57</v>
      </c>
      <c r="G54" s="9">
        <f aca="true" t="shared" si="8" ref="G54:G70">IF(D54&lt;750,D54*1.05,D54*1.1)</f>
        <v>1211.1000000000001</v>
      </c>
      <c r="H54" s="5"/>
      <c r="I54" s="12">
        <v>321</v>
      </c>
      <c r="J54" s="50" t="s">
        <v>1110</v>
      </c>
      <c r="K54" s="5"/>
      <c r="L54" s="5"/>
      <c r="M54" s="5"/>
      <c r="N54" s="5"/>
      <c r="O54" s="5"/>
    </row>
    <row r="55" spans="1:15" ht="15">
      <c r="A55" s="5" t="s">
        <v>507</v>
      </c>
      <c r="B55" s="46" t="s">
        <v>508</v>
      </c>
      <c r="C55" s="5">
        <v>62</v>
      </c>
      <c r="D55" s="5">
        <v>1050</v>
      </c>
      <c r="E55" s="10">
        <f t="shared" si="6"/>
        <v>16.93548387096774</v>
      </c>
      <c r="F55" s="38">
        <f t="shared" si="7"/>
        <v>62</v>
      </c>
      <c r="G55" s="9">
        <f t="shared" si="8"/>
        <v>1155</v>
      </c>
      <c r="I55" s="12">
        <v>54</v>
      </c>
      <c r="J55" s="50" t="s">
        <v>1112</v>
      </c>
      <c r="K55" s="5"/>
      <c r="L55" s="5"/>
      <c r="M55" s="5"/>
      <c r="N55" s="5"/>
      <c r="O55" s="5"/>
    </row>
    <row r="56" spans="1:15" ht="15">
      <c r="A56" s="5" t="s">
        <v>745</v>
      </c>
      <c r="B56" s="27" t="s">
        <v>746</v>
      </c>
      <c r="C56" s="5">
        <v>73</v>
      </c>
      <c r="D56" s="5">
        <v>1787</v>
      </c>
      <c r="E56" s="10">
        <f t="shared" si="6"/>
        <v>24.47945205479452</v>
      </c>
      <c r="F56" s="38">
        <f t="shared" si="7"/>
        <v>73</v>
      </c>
      <c r="G56" s="9">
        <f t="shared" si="8"/>
        <v>1965.7</v>
      </c>
      <c r="H56" s="9"/>
      <c r="I56" s="16">
        <v>32</v>
      </c>
      <c r="J56" s="50" t="s">
        <v>1108</v>
      </c>
      <c r="K56" s="5"/>
      <c r="L56" s="5"/>
      <c r="M56" s="5"/>
      <c r="N56" s="5"/>
      <c r="O56" s="5"/>
    </row>
    <row r="57" spans="1:15" ht="15">
      <c r="A57" s="5" t="s">
        <v>290</v>
      </c>
      <c r="B57" s="27" t="s">
        <v>291</v>
      </c>
      <c r="C57" s="5">
        <v>82</v>
      </c>
      <c r="D57" s="5">
        <v>1849</v>
      </c>
      <c r="E57" s="10">
        <f t="shared" si="6"/>
        <v>22.548780487804876</v>
      </c>
      <c r="F57" s="38">
        <f t="shared" si="7"/>
        <v>82</v>
      </c>
      <c r="G57" s="9">
        <f t="shared" si="8"/>
        <v>2033.9</v>
      </c>
      <c r="H57" s="5"/>
      <c r="I57" s="16">
        <v>12</v>
      </c>
      <c r="J57" s="50" t="s">
        <v>976</v>
      </c>
      <c r="K57" s="5"/>
      <c r="L57" s="5"/>
      <c r="M57" s="5"/>
      <c r="N57" s="5"/>
      <c r="O57" s="5"/>
    </row>
    <row r="58" spans="1:15" ht="15">
      <c r="A58" s="5" t="s">
        <v>292</v>
      </c>
      <c r="B58" s="27" t="s">
        <v>293</v>
      </c>
      <c r="C58" s="5">
        <v>69</v>
      </c>
      <c r="D58" s="5">
        <v>2670</v>
      </c>
      <c r="E58" s="10">
        <f t="shared" si="6"/>
        <v>38.69565217391305</v>
      </c>
      <c r="F58" s="38">
        <f t="shared" si="7"/>
        <v>69</v>
      </c>
      <c r="G58" s="9">
        <f t="shared" si="8"/>
        <v>2937.0000000000005</v>
      </c>
      <c r="H58" s="9"/>
      <c r="I58" s="16">
        <v>45</v>
      </c>
      <c r="J58" s="50" t="s">
        <v>1101</v>
      </c>
      <c r="K58" s="5"/>
      <c r="L58" s="5"/>
      <c r="M58" s="5"/>
      <c r="N58" s="5"/>
      <c r="O58" s="5"/>
    </row>
    <row r="59" spans="1:15" ht="15">
      <c r="A59" s="5" t="s">
        <v>294</v>
      </c>
      <c r="B59" s="27" t="s">
        <v>295</v>
      </c>
      <c r="C59" s="5">
        <v>82</v>
      </c>
      <c r="D59" s="5">
        <v>2780</v>
      </c>
      <c r="E59" s="10">
        <f t="shared" si="6"/>
        <v>33.90243902439025</v>
      </c>
      <c r="F59" s="38">
        <f t="shared" si="7"/>
        <v>82</v>
      </c>
      <c r="G59" s="9">
        <f t="shared" si="8"/>
        <v>3058.0000000000005</v>
      </c>
      <c r="H59" s="9"/>
      <c r="I59" s="12">
        <v>231</v>
      </c>
      <c r="J59" s="50" t="s">
        <v>976</v>
      </c>
      <c r="K59" s="5"/>
      <c r="L59" s="5"/>
      <c r="M59" s="5"/>
      <c r="N59" s="5"/>
      <c r="O59" s="5"/>
    </row>
    <row r="60" spans="1:15" ht="15">
      <c r="A60" s="5" t="s">
        <v>296</v>
      </c>
      <c r="B60" s="27" t="s">
        <v>297</v>
      </c>
      <c r="C60" s="5">
        <v>80</v>
      </c>
      <c r="D60" s="5">
        <v>2570</v>
      </c>
      <c r="E60" s="10">
        <f t="shared" si="6"/>
        <v>32.125</v>
      </c>
      <c r="F60" s="38">
        <f t="shared" si="7"/>
        <v>80</v>
      </c>
      <c r="G60" s="9">
        <f t="shared" si="8"/>
        <v>2827.0000000000005</v>
      </c>
      <c r="H60" s="9"/>
      <c r="I60" s="12">
        <v>54</v>
      </c>
      <c r="J60" s="50" t="s">
        <v>1102</v>
      </c>
      <c r="K60" s="5"/>
      <c r="L60" s="5"/>
      <c r="M60" s="5"/>
      <c r="N60" s="5"/>
      <c r="O60" s="5"/>
    </row>
    <row r="61" spans="1:15" ht="15">
      <c r="A61" s="5" t="s">
        <v>298</v>
      </c>
      <c r="B61" s="27" t="s">
        <v>299</v>
      </c>
      <c r="C61" s="5">
        <v>46</v>
      </c>
      <c r="D61" s="5">
        <v>738</v>
      </c>
      <c r="E61" s="10">
        <f t="shared" si="6"/>
        <v>16.043478260869566</v>
      </c>
      <c r="F61" s="38">
        <f t="shared" si="7"/>
        <v>46</v>
      </c>
      <c r="G61" s="9">
        <f t="shared" si="8"/>
        <v>774.9</v>
      </c>
      <c r="I61" s="16">
        <v>45</v>
      </c>
      <c r="J61" s="50" t="s">
        <v>1111</v>
      </c>
      <c r="K61" s="5"/>
      <c r="L61" s="5"/>
      <c r="M61" s="5"/>
      <c r="N61" s="5"/>
      <c r="O61" s="5"/>
    </row>
    <row r="62" spans="1:15" ht="15">
      <c r="A62" s="5" t="s">
        <v>300</v>
      </c>
      <c r="B62" s="27" t="s">
        <v>301</v>
      </c>
      <c r="C62" s="5">
        <v>36</v>
      </c>
      <c r="D62" s="5">
        <v>261</v>
      </c>
      <c r="E62" s="10">
        <f>D62/C62</f>
        <v>7.25</v>
      </c>
      <c r="F62" s="38">
        <f>C62</f>
        <v>36</v>
      </c>
      <c r="G62" s="9">
        <f>IF(D62&lt;750,D62*1.05,D62*1.1)</f>
        <v>274.05</v>
      </c>
      <c r="I62" s="16">
        <v>32</v>
      </c>
      <c r="J62" s="50" t="s">
        <v>1113</v>
      </c>
      <c r="K62" s="5"/>
      <c r="L62" s="5"/>
      <c r="M62" s="5"/>
      <c r="N62" s="5"/>
      <c r="O62" s="5"/>
    </row>
    <row r="63" spans="1:15" ht="15">
      <c r="A63" s="5" t="s">
        <v>302</v>
      </c>
      <c r="B63" s="27" t="s">
        <v>303</v>
      </c>
      <c r="C63" s="5">
        <v>79</v>
      </c>
      <c r="D63" s="5">
        <v>2134</v>
      </c>
      <c r="E63" s="10">
        <f t="shared" si="6"/>
        <v>27.0126582278481</v>
      </c>
      <c r="F63" s="38">
        <f t="shared" si="7"/>
        <v>79</v>
      </c>
      <c r="G63" s="9">
        <f t="shared" si="8"/>
        <v>2347.4</v>
      </c>
      <c r="I63" s="16">
        <v>345</v>
      </c>
      <c r="J63" s="50" t="s">
        <v>1103</v>
      </c>
      <c r="K63" s="5"/>
      <c r="L63" s="5"/>
      <c r="M63" s="5"/>
      <c r="N63" s="5"/>
      <c r="O63" s="5"/>
    </row>
    <row r="64" spans="1:12" ht="15">
      <c r="A64" s="5" t="s">
        <v>304</v>
      </c>
      <c r="B64" s="27" t="s">
        <v>305</v>
      </c>
      <c r="C64" s="5">
        <v>48</v>
      </c>
      <c r="D64" s="5">
        <v>2040</v>
      </c>
      <c r="E64" s="10">
        <f t="shared" si="6"/>
        <v>42.5</v>
      </c>
      <c r="F64" s="38">
        <f t="shared" si="7"/>
        <v>48</v>
      </c>
      <c r="G64" s="9">
        <f t="shared" si="8"/>
        <v>2244</v>
      </c>
      <c r="H64" s="9"/>
      <c r="I64" s="12">
        <v>21</v>
      </c>
      <c r="J64" s="50" t="s">
        <v>1104</v>
      </c>
      <c r="K64" s="33"/>
      <c r="L64" s="34"/>
    </row>
    <row r="65" spans="1:15" ht="15">
      <c r="A65" s="5" t="s">
        <v>306</v>
      </c>
      <c r="B65" s="27" t="s">
        <v>307</v>
      </c>
      <c r="C65" s="5">
        <v>65</v>
      </c>
      <c r="D65" s="5">
        <v>1770</v>
      </c>
      <c r="E65" s="10">
        <f t="shared" si="6"/>
        <v>27.23076923076923</v>
      </c>
      <c r="F65" s="38">
        <f t="shared" si="7"/>
        <v>65</v>
      </c>
      <c r="G65" s="9">
        <f t="shared" si="8"/>
        <v>1947.0000000000002</v>
      </c>
      <c r="H65" s="9"/>
      <c r="I65" s="16">
        <v>213</v>
      </c>
      <c r="J65" s="50" t="s">
        <v>1105</v>
      </c>
      <c r="K65" s="5"/>
      <c r="L65" s="5"/>
      <c r="M65" s="5"/>
      <c r="N65" s="5"/>
      <c r="O65" s="5"/>
    </row>
    <row r="66" spans="1:10" ht="15">
      <c r="A66" s="5" t="s">
        <v>310</v>
      </c>
      <c r="B66" s="27" t="s">
        <v>311</v>
      </c>
      <c r="C66" s="5">
        <v>75</v>
      </c>
      <c r="D66" s="5">
        <v>2577</v>
      </c>
      <c r="E66" s="10">
        <f t="shared" si="6"/>
        <v>34.36</v>
      </c>
      <c r="F66" s="38">
        <f t="shared" si="7"/>
        <v>75</v>
      </c>
      <c r="G66" s="9">
        <f t="shared" si="8"/>
        <v>2834.7000000000003</v>
      </c>
      <c r="I66" s="16">
        <v>12</v>
      </c>
      <c r="J66" s="50" t="s">
        <v>1106</v>
      </c>
    </row>
    <row r="67" spans="1:12" ht="15">
      <c r="A67" s="5" t="s">
        <v>880</v>
      </c>
      <c r="B67" s="27" t="s">
        <v>881</v>
      </c>
      <c r="C67" s="5">
        <v>79</v>
      </c>
      <c r="D67" s="5">
        <v>1144</v>
      </c>
      <c r="E67" s="10">
        <f t="shared" si="6"/>
        <v>14.481012658227849</v>
      </c>
      <c r="F67" s="38">
        <f t="shared" si="7"/>
        <v>79</v>
      </c>
      <c r="G67" s="9">
        <f t="shared" si="8"/>
        <v>1258.4</v>
      </c>
      <c r="H67" s="9"/>
      <c r="I67" s="16">
        <v>324</v>
      </c>
      <c r="J67" s="50" t="s">
        <v>1109</v>
      </c>
      <c r="K67" s="33"/>
      <c r="L67" s="34"/>
    </row>
    <row r="68" spans="1:12" ht="15">
      <c r="A68" s="5" t="s">
        <v>314</v>
      </c>
      <c r="B68" s="27" t="s">
        <v>315</v>
      </c>
      <c r="C68" s="5">
        <v>81</v>
      </c>
      <c r="D68" s="5">
        <v>3264</v>
      </c>
      <c r="E68" s="10">
        <f t="shared" si="6"/>
        <v>40.2962962962963</v>
      </c>
      <c r="F68" s="38">
        <f t="shared" si="7"/>
        <v>81</v>
      </c>
      <c r="G68" s="9">
        <f t="shared" si="8"/>
        <v>3590.4</v>
      </c>
      <c r="H68" s="9"/>
      <c r="I68" s="16">
        <v>34</v>
      </c>
      <c r="J68" s="50" t="s">
        <v>1080</v>
      </c>
      <c r="K68" s="33"/>
      <c r="L68" s="34"/>
    </row>
    <row r="69" spans="1:15" ht="15">
      <c r="A69" s="5" t="s">
        <v>316</v>
      </c>
      <c r="B69" s="27" t="s">
        <v>317</v>
      </c>
      <c r="C69" s="5">
        <v>77</v>
      </c>
      <c r="D69" s="5">
        <v>1528</v>
      </c>
      <c r="E69" s="10">
        <f t="shared" si="6"/>
        <v>19.844155844155843</v>
      </c>
      <c r="F69" s="38">
        <f t="shared" si="7"/>
        <v>77</v>
      </c>
      <c r="G69" s="9">
        <f t="shared" si="8"/>
        <v>1680.8000000000002</v>
      </c>
      <c r="H69" s="9"/>
      <c r="I69" s="16">
        <v>45</v>
      </c>
      <c r="J69" s="50" t="s">
        <v>1107</v>
      </c>
      <c r="K69" s="5"/>
      <c r="L69" s="5"/>
      <c r="M69" s="5"/>
      <c r="N69" s="5"/>
      <c r="O69" s="5"/>
    </row>
    <row r="70" spans="1:10" ht="15">
      <c r="A70" s="5" t="s">
        <v>39</v>
      </c>
      <c r="B70" s="27" t="s">
        <v>40</v>
      </c>
      <c r="C70" s="5">
        <v>53</v>
      </c>
      <c r="D70" s="5">
        <v>763</v>
      </c>
      <c r="E70" s="10">
        <f t="shared" si="6"/>
        <v>14.39622641509434</v>
      </c>
      <c r="F70" s="38">
        <f t="shared" si="7"/>
        <v>53</v>
      </c>
      <c r="G70" s="9">
        <f t="shared" si="8"/>
        <v>839.3000000000001</v>
      </c>
      <c r="I70" s="12">
        <v>12</v>
      </c>
      <c r="J70" s="50" t="s">
        <v>998</v>
      </c>
    </row>
    <row r="71" spans="1:15" ht="15">
      <c r="A71" s="17" t="s">
        <v>322</v>
      </c>
      <c r="B71" s="20"/>
      <c r="C71" s="9"/>
      <c r="D71" s="18">
        <f>SUM(D54:D70)</f>
        <v>30026</v>
      </c>
      <c r="E71" s="21"/>
      <c r="F71" s="9"/>
      <c r="G71" s="18">
        <f>SUM(G54:G70)</f>
        <v>32978.65</v>
      </c>
      <c r="H71" s="18"/>
      <c r="I71" s="12"/>
      <c r="K71" s="5"/>
      <c r="L71" s="5"/>
      <c r="M71" s="5"/>
      <c r="N71" s="5"/>
      <c r="O71" s="5"/>
    </row>
    <row r="72" spans="1:15" ht="15">
      <c r="A72" s="5"/>
      <c r="B72" s="8"/>
      <c r="C72" s="9"/>
      <c r="D72" s="9"/>
      <c r="E72" s="10"/>
      <c r="F72" s="9"/>
      <c r="G72" s="11"/>
      <c r="H72" s="11"/>
      <c r="I72" s="12"/>
      <c r="K72" s="5"/>
      <c r="L72" s="5"/>
      <c r="M72" s="5"/>
      <c r="N72" s="5"/>
      <c r="O72" s="5"/>
    </row>
    <row r="73" spans="1:15" ht="15">
      <c r="A73" s="5"/>
      <c r="B73" s="8"/>
      <c r="C73" s="9"/>
      <c r="D73" s="9"/>
      <c r="E73" s="10"/>
      <c r="F73" s="9"/>
      <c r="G73" s="11"/>
      <c r="H73" s="11"/>
      <c r="I73" s="12"/>
      <c r="K73" s="5"/>
      <c r="L73" s="5"/>
      <c r="M73" s="5"/>
      <c r="N73" s="5"/>
      <c r="O73" s="5"/>
    </row>
    <row r="74" spans="1:15" ht="15.75">
      <c r="A74" s="13" t="s">
        <v>72</v>
      </c>
      <c r="B74" s="8"/>
      <c r="C74" s="9"/>
      <c r="D74" s="9"/>
      <c r="E74" s="10"/>
      <c r="F74" s="9"/>
      <c r="G74" s="11"/>
      <c r="H74" s="11"/>
      <c r="I74" s="12"/>
      <c r="K74" s="5"/>
      <c r="L74" s="5"/>
      <c r="M74" s="5"/>
      <c r="N74" s="5"/>
      <c r="O74" s="5"/>
    </row>
    <row r="75" spans="1:15" ht="15">
      <c r="A75" s="15" t="s">
        <v>73</v>
      </c>
      <c r="B75" s="8"/>
      <c r="C75" s="9"/>
      <c r="D75" s="9"/>
      <c r="E75" s="10"/>
      <c r="F75" s="9"/>
      <c r="G75" s="11"/>
      <c r="H75" s="11"/>
      <c r="I75" s="12"/>
      <c r="K75" s="5"/>
      <c r="L75" s="5"/>
      <c r="M75" s="5"/>
      <c r="N75" s="5"/>
      <c r="O75" s="5"/>
    </row>
    <row r="76" spans="1:15" ht="15">
      <c r="A76" s="15" t="s">
        <v>1375</v>
      </c>
      <c r="B76" s="8"/>
      <c r="C76" s="9"/>
      <c r="D76" s="9"/>
      <c r="E76" s="10"/>
      <c r="F76" s="9"/>
      <c r="G76" s="11"/>
      <c r="H76" s="11"/>
      <c r="I76" s="12"/>
      <c r="K76" s="5"/>
      <c r="L76" s="5"/>
      <c r="M76" s="5"/>
      <c r="N76" s="5"/>
      <c r="O76" s="5"/>
    </row>
    <row r="77" spans="1:13" ht="15">
      <c r="A77" s="5" t="s">
        <v>485</v>
      </c>
      <c r="B77" s="46" t="s">
        <v>486</v>
      </c>
      <c r="C77" s="5">
        <v>45</v>
      </c>
      <c r="D77" s="5">
        <v>616</v>
      </c>
      <c r="E77" s="10">
        <f>D77/C77</f>
        <v>13.688888888888888</v>
      </c>
      <c r="F77" s="38">
        <f>C77</f>
        <v>45</v>
      </c>
      <c r="G77" s="9">
        <f>IF(D77&lt;750,D77*1.05,D77*1.1)</f>
        <v>646.8000000000001</v>
      </c>
      <c r="H77" s="5"/>
      <c r="I77" s="16">
        <v>45</v>
      </c>
      <c r="J77" s="50" t="s">
        <v>1155</v>
      </c>
      <c r="K77" s="5"/>
      <c r="L77" s="5"/>
      <c r="M77" s="5"/>
    </row>
    <row r="78" spans="1:10" ht="15">
      <c r="A78" s="5" t="s">
        <v>493</v>
      </c>
      <c r="B78" s="46" t="s">
        <v>494</v>
      </c>
      <c r="C78" s="5">
        <v>79</v>
      </c>
      <c r="D78" s="5">
        <v>2247</v>
      </c>
      <c r="E78" s="10">
        <f>D78/C78</f>
        <v>28.443037974683545</v>
      </c>
      <c r="F78" s="38">
        <f>C78</f>
        <v>79</v>
      </c>
      <c r="G78" s="9">
        <f>IF(D78&lt;750,D78*1.05,D78*1.1)</f>
        <v>2471.7000000000003</v>
      </c>
      <c r="H78" s="5"/>
      <c r="I78" s="12">
        <v>21</v>
      </c>
      <c r="J78" s="50" t="s">
        <v>1349</v>
      </c>
    </row>
    <row r="79" spans="1:15" ht="15">
      <c r="A79" s="5" t="s">
        <v>76</v>
      </c>
      <c r="B79" s="27" t="s">
        <v>77</v>
      </c>
      <c r="C79" s="5">
        <v>82</v>
      </c>
      <c r="D79" s="5">
        <v>2624</v>
      </c>
      <c r="E79" s="10">
        <f aca="true" t="shared" si="9" ref="E79:E92">D79/C79</f>
        <v>32</v>
      </c>
      <c r="F79" s="38">
        <f aca="true" t="shared" si="10" ref="F79:F92">C79</f>
        <v>82</v>
      </c>
      <c r="G79" s="9">
        <f aca="true" t="shared" si="11" ref="G79:G92">IF(D79&lt;750,D79*1.05,D79*1.1)</f>
        <v>2886.4</v>
      </c>
      <c r="H79" s="9"/>
      <c r="I79" s="12">
        <v>32</v>
      </c>
      <c r="J79" s="50" t="s">
        <v>976</v>
      </c>
      <c r="K79" s="5"/>
      <c r="L79" s="5"/>
      <c r="M79" s="5"/>
      <c r="N79" s="5"/>
      <c r="O79" s="5"/>
    </row>
    <row r="80" spans="1:15" ht="15">
      <c r="A80" s="5" t="s">
        <v>78</v>
      </c>
      <c r="B80" s="27" t="s">
        <v>79</v>
      </c>
      <c r="C80" s="5">
        <v>76</v>
      </c>
      <c r="D80" s="5">
        <v>1634</v>
      </c>
      <c r="E80" s="10">
        <f t="shared" si="9"/>
        <v>21.5</v>
      </c>
      <c r="F80" s="38">
        <f t="shared" si="10"/>
        <v>76</v>
      </c>
      <c r="G80" s="9">
        <f t="shared" si="11"/>
        <v>1797.4</v>
      </c>
      <c r="I80" s="16">
        <v>43</v>
      </c>
      <c r="J80" s="50" t="s">
        <v>1231</v>
      </c>
      <c r="K80" s="5"/>
      <c r="L80" s="5"/>
      <c r="M80" s="5"/>
      <c r="N80" s="5"/>
      <c r="O80" s="5"/>
    </row>
    <row r="81" spans="1:15" ht="15">
      <c r="A81" s="5" t="s">
        <v>80</v>
      </c>
      <c r="B81" s="27" t="s">
        <v>81</v>
      </c>
      <c r="C81" s="5">
        <v>35</v>
      </c>
      <c r="D81" s="5">
        <v>782</v>
      </c>
      <c r="E81" s="10">
        <f t="shared" si="9"/>
        <v>22.34285714285714</v>
      </c>
      <c r="F81" s="38">
        <f t="shared" si="10"/>
        <v>35</v>
      </c>
      <c r="G81" s="9">
        <f t="shared" si="11"/>
        <v>860.2</v>
      </c>
      <c r="I81" s="16">
        <v>54</v>
      </c>
      <c r="J81" s="50" t="s">
        <v>1232</v>
      </c>
      <c r="K81" s="5"/>
      <c r="L81" s="5"/>
      <c r="M81" s="5"/>
      <c r="N81" s="5"/>
      <c r="O81" s="5"/>
    </row>
    <row r="82" spans="1:15" ht="15">
      <c r="A82" s="5" t="s">
        <v>84</v>
      </c>
      <c r="B82" s="27" t="s">
        <v>85</v>
      </c>
      <c r="C82" s="5">
        <v>80</v>
      </c>
      <c r="D82" s="5">
        <v>2940</v>
      </c>
      <c r="E82" s="10">
        <f t="shared" si="9"/>
        <v>36.75</v>
      </c>
      <c r="F82" s="38">
        <f t="shared" si="10"/>
        <v>80</v>
      </c>
      <c r="G82" s="9">
        <f t="shared" si="11"/>
        <v>3234.0000000000005</v>
      </c>
      <c r="I82" s="16">
        <v>342</v>
      </c>
      <c r="J82" s="50" t="s">
        <v>1233</v>
      </c>
      <c r="K82" s="5"/>
      <c r="L82" s="5"/>
      <c r="M82" s="5"/>
      <c r="N82" s="5"/>
      <c r="O82" s="5"/>
    </row>
    <row r="83" spans="1:15" ht="15">
      <c r="A83" s="5" t="s">
        <v>591</v>
      </c>
      <c r="B83" s="46" t="s">
        <v>592</v>
      </c>
      <c r="C83" s="5">
        <v>46</v>
      </c>
      <c r="D83" s="5">
        <v>637</v>
      </c>
      <c r="E83" s="10">
        <f t="shared" si="9"/>
        <v>13.847826086956522</v>
      </c>
      <c r="F83" s="38">
        <f t="shared" si="10"/>
        <v>46</v>
      </c>
      <c r="G83" s="9">
        <f t="shared" si="11"/>
        <v>668.85</v>
      </c>
      <c r="I83" s="12">
        <v>1</v>
      </c>
      <c r="J83" s="50" t="s">
        <v>1234</v>
      </c>
      <c r="K83" s="5"/>
      <c r="L83" s="5"/>
      <c r="M83" s="5"/>
      <c r="N83" s="5"/>
      <c r="O83" s="5"/>
    </row>
    <row r="84" spans="1:15" ht="15">
      <c r="A84" s="5" t="s">
        <v>86</v>
      </c>
      <c r="B84" s="27" t="s">
        <v>87</v>
      </c>
      <c r="C84" s="5">
        <v>81</v>
      </c>
      <c r="D84" s="5">
        <v>3254</v>
      </c>
      <c r="E84" s="10">
        <f t="shared" si="9"/>
        <v>40.17283950617284</v>
      </c>
      <c r="F84" s="38">
        <f t="shared" si="10"/>
        <v>81</v>
      </c>
      <c r="G84" s="9">
        <f t="shared" si="11"/>
        <v>3579.4</v>
      </c>
      <c r="H84" s="9"/>
      <c r="I84" s="12">
        <v>12</v>
      </c>
      <c r="J84" s="50" t="s">
        <v>1080</v>
      </c>
      <c r="K84" s="5"/>
      <c r="L84" s="5"/>
      <c r="M84" s="5"/>
      <c r="N84" s="5"/>
      <c r="O84" s="5"/>
    </row>
    <row r="85" spans="1:15" ht="15">
      <c r="A85" s="5" t="s">
        <v>88</v>
      </c>
      <c r="B85" s="27" t="s">
        <v>89</v>
      </c>
      <c r="C85" s="5">
        <v>82</v>
      </c>
      <c r="D85" s="5">
        <v>2692</v>
      </c>
      <c r="E85" s="10">
        <f t="shared" si="9"/>
        <v>32.829268292682926</v>
      </c>
      <c r="F85" s="38">
        <f t="shared" si="10"/>
        <v>82</v>
      </c>
      <c r="G85" s="9">
        <f t="shared" si="11"/>
        <v>2961.2000000000003</v>
      </c>
      <c r="I85" s="16">
        <v>54</v>
      </c>
      <c r="J85" s="50" t="s">
        <v>976</v>
      </c>
      <c r="K85" s="5"/>
      <c r="L85" s="5"/>
      <c r="M85" s="5"/>
      <c r="N85" s="5"/>
      <c r="O85" s="5"/>
    </row>
    <row r="86" spans="1:15" ht="15">
      <c r="A86" s="5" t="s">
        <v>90</v>
      </c>
      <c r="B86" s="27" t="s">
        <v>91</v>
      </c>
      <c r="C86" s="5">
        <v>80</v>
      </c>
      <c r="D86" s="5">
        <v>3003</v>
      </c>
      <c r="E86" s="10">
        <f t="shared" si="9"/>
        <v>37.5375</v>
      </c>
      <c r="F86" s="38">
        <f t="shared" si="10"/>
        <v>80</v>
      </c>
      <c r="G86" s="9">
        <f t="shared" si="11"/>
        <v>3303.3</v>
      </c>
      <c r="I86" s="12">
        <v>431</v>
      </c>
      <c r="J86" s="50" t="s">
        <v>1235</v>
      </c>
      <c r="K86" s="5"/>
      <c r="L86" s="5"/>
      <c r="M86" s="5"/>
      <c r="N86" s="5"/>
      <c r="O86" s="5"/>
    </row>
    <row r="87" spans="1:15" ht="15">
      <c r="A87" s="5" t="s">
        <v>92</v>
      </c>
      <c r="B87" s="27" t="s">
        <v>93</v>
      </c>
      <c r="C87" s="5">
        <v>71</v>
      </c>
      <c r="D87" s="5">
        <v>1580</v>
      </c>
      <c r="E87" s="10">
        <f t="shared" si="9"/>
        <v>22.253521126760564</v>
      </c>
      <c r="F87" s="38">
        <f t="shared" si="10"/>
        <v>71</v>
      </c>
      <c r="G87" s="9">
        <f t="shared" si="11"/>
        <v>1738.0000000000002</v>
      </c>
      <c r="I87" s="16">
        <v>45</v>
      </c>
      <c r="J87" s="50" t="s">
        <v>1236</v>
      </c>
      <c r="K87" s="5"/>
      <c r="L87" s="5"/>
      <c r="M87" s="5"/>
      <c r="N87" s="5"/>
      <c r="O87" s="5"/>
    </row>
    <row r="88" spans="1:12" ht="15">
      <c r="A88" s="5" t="s">
        <v>94</v>
      </c>
      <c r="B88" s="27" t="s">
        <v>95</v>
      </c>
      <c r="C88" s="5">
        <v>80</v>
      </c>
      <c r="D88" s="5">
        <v>3099</v>
      </c>
      <c r="E88" s="10">
        <f t="shared" si="9"/>
        <v>38.7375</v>
      </c>
      <c r="F88" s="38">
        <f t="shared" si="10"/>
        <v>80</v>
      </c>
      <c r="G88" s="9">
        <f t="shared" si="11"/>
        <v>3408.9</v>
      </c>
      <c r="I88" s="12">
        <v>2314</v>
      </c>
      <c r="J88" s="50" t="s">
        <v>1237</v>
      </c>
      <c r="K88" s="33"/>
      <c r="L88" s="34"/>
    </row>
    <row r="89" spans="1:15" ht="15">
      <c r="A89" s="5" t="s">
        <v>96</v>
      </c>
      <c r="B89" s="27" t="s">
        <v>97</v>
      </c>
      <c r="C89" s="5">
        <v>82</v>
      </c>
      <c r="D89" s="5">
        <v>3021</v>
      </c>
      <c r="E89" s="10">
        <f t="shared" si="9"/>
        <v>36.84146341463415</v>
      </c>
      <c r="F89" s="38">
        <f t="shared" si="10"/>
        <v>82</v>
      </c>
      <c r="G89" s="9">
        <f t="shared" si="11"/>
        <v>3323.1000000000004</v>
      </c>
      <c r="I89" s="16">
        <v>23</v>
      </c>
      <c r="J89" s="50" t="s">
        <v>976</v>
      </c>
      <c r="K89" s="5"/>
      <c r="L89" s="5"/>
      <c r="M89" s="5"/>
      <c r="N89" s="5"/>
      <c r="O89" s="5"/>
    </row>
    <row r="90" spans="1:10" ht="15">
      <c r="A90" s="19" t="s">
        <v>677</v>
      </c>
      <c r="B90" s="46" t="s">
        <v>678</v>
      </c>
      <c r="C90" s="5">
        <v>82</v>
      </c>
      <c r="D90" s="5">
        <v>2966</v>
      </c>
      <c r="E90" s="10">
        <f>D90/C90</f>
        <v>36.170731707317074</v>
      </c>
      <c r="F90" s="38">
        <f>C90</f>
        <v>82</v>
      </c>
      <c r="G90" s="9">
        <f>IF(D90&lt;750,D90*1.05,D90*1.1)</f>
        <v>3262.6000000000004</v>
      </c>
      <c r="H90"/>
      <c r="I90" s="12">
        <v>12</v>
      </c>
      <c r="J90" s="50" t="s">
        <v>976</v>
      </c>
    </row>
    <row r="91" spans="1:15" ht="15">
      <c r="A91" s="5" t="s">
        <v>911</v>
      </c>
      <c r="B91" s="27" t="s">
        <v>912</v>
      </c>
      <c r="C91" s="5">
        <v>42</v>
      </c>
      <c r="D91" s="5">
        <v>494</v>
      </c>
      <c r="E91" s="10">
        <f t="shared" si="9"/>
        <v>11.761904761904763</v>
      </c>
      <c r="F91" s="38">
        <f t="shared" si="10"/>
        <v>42</v>
      </c>
      <c r="G91" s="9">
        <f t="shared" si="11"/>
        <v>518.7</v>
      </c>
      <c r="H91" s="9"/>
      <c r="I91" s="16">
        <v>45</v>
      </c>
      <c r="J91" s="50" t="s">
        <v>1239</v>
      </c>
      <c r="K91" s="5"/>
      <c r="L91" s="5"/>
      <c r="M91" s="5"/>
      <c r="N91" s="5"/>
      <c r="O91" s="5"/>
    </row>
    <row r="92" spans="1:12" ht="15">
      <c r="A92" s="5" t="s">
        <v>102</v>
      </c>
      <c r="B92" s="27" t="s">
        <v>103</v>
      </c>
      <c r="C92" s="5">
        <v>68</v>
      </c>
      <c r="D92" s="5">
        <v>2390</v>
      </c>
      <c r="E92" s="10">
        <f t="shared" si="9"/>
        <v>35.14705882352941</v>
      </c>
      <c r="F92" s="38">
        <f t="shared" si="10"/>
        <v>68</v>
      </c>
      <c r="G92" s="9">
        <f t="shared" si="11"/>
        <v>2629</v>
      </c>
      <c r="H92" s="9"/>
      <c r="I92" s="12">
        <v>435</v>
      </c>
      <c r="J92" s="50" t="s">
        <v>1212</v>
      </c>
      <c r="K92" s="33"/>
      <c r="L92" s="34"/>
    </row>
    <row r="93" spans="1:15" ht="15">
      <c r="A93" s="17" t="s">
        <v>104</v>
      </c>
      <c r="B93" s="8"/>
      <c r="C93" s="9"/>
      <c r="D93" s="18">
        <f>SUM(D77:D92)</f>
        <v>33979</v>
      </c>
      <c r="E93" s="21"/>
      <c r="F93" s="9"/>
      <c r="G93" s="18">
        <f>SUM(G77:G92)</f>
        <v>37289.549999999996</v>
      </c>
      <c r="H93" s="11"/>
      <c r="I93" s="12"/>
      <c r="K93" s="5"/>
      <c r="L93" s="5"/>
      <c r="M93" s="5"/>
      <c r="N93" s="5"/>
      <c r="O93" s="5"/>
    </row>
    <row r="94" spans="1:15" ht="15">
      <c r="A94" s="5"/>
      <c r="B94" s="8"/>
      <c r="C94" s="9"/>
      <c r="D94" s="9"/>
      <c r="E94" s="10"/>
      <c r="F94" s="9"/>
      <c r="G94" s="11"/>
      <c r="H94" s="11"/>
      <c r="I94" s="12"/>
      <c r="K94" s="5"/>
      <c r="L94" s="5"/>
      <c r="M94" s="5"/>
      <c r="N94" s="5"/>
      <c r="O94" s="5"/>
    </row>
    <row r="95" spans="1:15" ht="15">
      <c r="A95" s="5"/>
      <c r="B95" s="8"/>
      <c r="C95" s="9"/>
      <c r="D95" s="9"/>
      <c r="E95" s="10"/>
      <c r="F95" s="9"/>
      <c r="G95" s="11"/>
      <c r="H95" s="11"/>
      <c r="I95" s="12"/>
      <c r="K95" s="5"/>
      <c r="L95" s="5"/>
      <c r="M95" s="5"/>
      <c r="N95" s="5"/>
      <c r="O95" s="5"/>
    </row>
    <row r="96" spans="1:15" ht="15.75">
      <c r="A96" s="13" t="s">
        <v>105</v>
      </c>
      <c r="B96" s="8"/>
      <c r="C96" s="9"/>
      <c r="D96" s="9"/>
      <c r="E96" s="10"/>
      <c r="F96" s="9"/>
      <c r="G96" s="9"/>
      <c r="H96" s="9"/>
      <c r="I96" s="14"/>
      <c r="K96" s="5"/>
      <c r="L96" s="5"/>
      <c r="M96" s="5"/>
      <c r="N96" s="5"/>
      <c r="O96" s="5"/>
    </row>
    <row r="97" spans="1:15" ht="15">
      <c r="A97" s="15" t="s">
        <v>106</v>
      </c>
      <c r="B97" s="8"/>
      <c r="C97" s="9"/>
      <c r="D97" s="9"/>
      <c r="E97" s="10"/>
      <c r="F97" s="9"/>
      <c r="G97" s="9"/>
      <c r="H97" s="9"/>
      <c r="I97" s="14"/>
      <c r="K97" s="5"/>
      <c r="L97" s="5"/>
      <c r="M97" s="5"/>
      <c r="N97" s="5"/>
      <c r="O97" s="5"/>
    </row>
    <row r="98" spans="1:15" ht="15">
      <c r="A98" s="15" t="s">
        <v>1373</v>
      </c>
      <c r="B98" s="8"/>
      <c r="C98" s="9"/>
      <c r="D98" s="9"/>
      <c r="E98" s="10"/>
      <c r="F98" s="9"/>
      <c r="G98" s="9"/>
      <c r="H98" s="9"/>
      <c r="I98" s="14"/>
      <c r="K98" s="5"/>
      <c r="L98" s="5"/>
      <c r="M98" s="5"/>
      <c r="N98" s="5"/>
      <c r="O98" s="5"/>
    </row>
    <row r="99" spans="1:15" ht="15">
      <c r="A99" s="5" t="s">
        <v>107</v>
      </c>
      <c r="B99" s="27" t="s">
        <v>108</v>
      </c>
      <c r="C99" s="5">
        <v>85</v>
      </c>
      <c r="D99" s="5">
        <v>2684</v>
      </c>
      <c r="E99" s="10">
        <f aca="true" t="shared" si="12" ref="E99:E116">D99/C99</f>
        <v>31.576470588235296</v>
      </c>
      <c r="F99" s="38">
        <f aca="true" t="shared" si="13" ref="F99:F116">C99</f>
        <v>85</v>
      </c>
      <c r="G99" s="9">
        <f aca="true" t="shared" si="14" ref="G99:G116">IF(D99&lt;750,D99*1.05,D99*1.1)</f>
        <v>2952.4</v>
      </c>
      <c r="H99" s="9"/>
      <c r="I99" s="12">
        <v>345</v>
      </c>
      <c r="J99" s="50" t="s">
        <v>976</v>
      </c>
      <c r="K99" s="5"/>
      <c r="L99" s="5"/>
      <c r="M99" s="5"/>
      <c r="N99" s="5"/>
      <c r="O99" s="5"/>
    </row>
    <row r="100" spans="1:15" ht="15">
      <c r="A100" s="5" t="s">
        <v>737</v>
      </c>
      <c r="B100" s="27" t="s">
        <v>738</v>
      </c>
      <c r="C100" s="5">
        <v>1</v>
      </c>
      <c r="D100" s="5">
        <v>11</v>
      </c>
      <c r="E100" s="10">
        <f t="shared" si="12"/>
        <v>11</v>
      </c>
      <c r="F100" s="38">
        <f t="shared" si="13"/>
        <v>1</v>
      </c>
      <c r="G100" s="9">
        <f t="shared" si="14"/>
        <v>11.55</v>
      </c>
      <c r="H100" s="9"/>
      <c r="I100" s="16">
        <v>21</v>
      </c>
      <c r="J100" s="50" t="s">
        <v>1140</v>
      </c>
      <c r="K100" s="5"/>
      <c r="L100" s="5"/>
      <c r="M100" s="5"/>
      <c r="N100" s="5"/>
      <c r="O100" s="5"/>
    </row>
    <row r="101" spans="1:15" ht="15">
      <c r="A101" s="5" t="s">
        <v>236</v>
      </c>
      <c r="B101" s="27" t="s">
        <v>237</v>
      </c>
      <c r="C101" s="5">
        <v>55</v>
      </c>
      <c r="D101" s="5">
        <v>969</v>
      </c>
      <c r="E101" s="10">
        <f t="shared" si="12"/>
        <v>17.618181818181817</v>
      </c>
      <c r="F101" s="38">
        <f t="shared" si="13"/>
        <v>55</v>
      </c>
      <c r="G101" s="9">
        <f t="shared" si="14"/>
        <v>1065.9</v>
      </c>
      <c r="I101" s="16">
        <v>23</v>
      </c>
      <c r="J101" s="50" t="s">
        <v>990</v>
      </c>
      <c r="K101" s="5"/>
      <c r="L101" s="5"/>
      <c r="M101" s="5"/>
      <c r="N101" s="5"/>
      <c r="O101" s="5"/>
    </row>
    <row r="102" spans="1:15" ht="15">
      <c r="A102" s="5" t="s">
        <v>111</v>
      </c>
      <c r="B102" s="27" t="s">
        <v>112</v>
      </c>
      <c r="C102" s="5">
        <v>56</v>
      </c>
      <c r="D102" s="5">
        <v>1207</v>
      </c>
      <c r="E102" s="10">
        <f t="shared" si="12"/>
        <v>21.553571428571427</v>
      </c>
      <c r="F102" s="38">
        <f t="shared" si="13"/>
        <v>56</v>
      </c>
      <c r="G102" s="9">
        <f t="shared" si="14"/>
        <v>1327.7</v>
      </c>
      <c r="I102" s="16">
        <v>453</v>
      </c>
      <c r="J102" s="50" t="s">
        <v>1141</v>
      </c>
      <c r="K102" s="5"/>
      <c r="L102" s="5"/>
      <c r="M102" s="5"/>
      <c r="N102" s="5"/>
      <c r="O102" s="5"/>
    </row>
    <row r="103" spans="1:15" ht="15">
      <c r="A103" s="5" t="s">
        <v>775</v>
      </c>
      <c r="B103" s="27" t="s">
        <v>776</v>
      </c>
      <c r="C103" s="5">
        <v>4</v>
      </c>
      <c r="D103" s="5">
        <v>23</v>
      </c>
      <c r="E103" s="10">
        <f>D103/C103</f>
        <v>5.75</v>
      </c>
      <c r="F103" s="38">
        <f>C103</f>
        <v>4</v>
      </c>
      <c r="G103" s="9">
        <f>IF(D103&lt;750,D103*1.05,D103*1.1)</f>
        <v>24.150000000000002</v>
      </c>
      <c r="H103" s="9"/>
      <c r="I103" s="16">
        <v>34</v>
      </c>
      <c r="J103" s="50" t="s">
        <v>1142</v>
      </c>
      <c r="K103" s="5"/>
      <c r="L103" s="5"/>
      <c r="M103" s="5"/>
      <c r="N103" s="5"/>
      <c r="O103" s="5"/>
    </row>
    <row r="104" spans="1:15" ht="15">
      <c r="A104" s="5" t="s">
        <v>360</v>
      </c>
      <c r="B104" s="27" t="s">
        <v>361</v>
      </c>
      <c r="C104" s="5">
        <v>42</v>
      </c>
      <c r="D104" s="5">
        <v>510</v>
      </c>
      <c r="E104" s="10">
        <f t="shared" si="12"/>
        <v>12.142857142857142</v>
      </c>
      <c r="F104" s="38">
        <f t="shared" si="13"/>
        <v>42</v>
      </c>
      <c r="G104" s="9">
        <f t="shared" si="14"/>
        <v>535.5</v>
      </c>
      <c r="I104" s="16">
        <v>45</v>
      </c>
      <c r="J104" s="50" t="s">
        <v>1143</v>
      </c>
      <c r="K104" s="5"/>
      <c r="L104" s="5"/>
      <c r="M104" s="5"/>
      <c r="N104" s="5"/>
      <c r="O104" s="5"/>
    </row>
    <row r="105" spans="1:15" ht="15">
      <c r="A105" s="5" t="s">
        <v>549</v>
      </c>
      <c r="B105" s="46" t="s">
        <v>550</v>
      </c>
      <c r="C105" s="5">
        <v>38</v>
      </c>
      <c r="D105" s="5">
        <v>846</v>
      </c>
      <c r="E105" s="10">
        <f t="shared" si="12"/>
        <v>22.263157894736842</v>
      </c>
      <c r="F105" s="38">
        <f t="shared" si="13"/>
        <v>38</v>
      </c>
      <c r="G105" s="9">
        <f t="shared" si="14"/>
        <v>930.6</v>
      </c>
      <c r="I105" s="12">
        <v>34</v>
      </c>
      <c r="J105" s="50" t="s">
        <v>1144</v>
      </c>
      <c r="K105" s="5"/>
      <c r="L105" s="5"/>
      <c r="M105" s="5"/>
      <c r="N105" s="5"/>
      <c r="O105" s="5"/>
    </row>
    <row r="106" spans="1:15" ht="15">
      <c r="A106" s="5" t="s">
        <v>115</v>
      </c>
      <c r="B106" s="27" t="s">
        <v>116</v>
      </c>
      <c r="C106" s="5">
        <v>31</v>
      </c>
      <c r="D106" s="5">
        <v>1134</v>
      </c>
      <c r="E106" s="10">
        <f t="shared" si="12"/>
        <v>36.58064516129032</v>
      </c>
      <c r="F106" s="38">
        <f t="shared" si="13"/>
        <v>31</v>
      </c>
      <c r="G106" s="9">
        <f t="shared" si="14"/>
        <v>1247.4</v>
      </c>
      <c r="H106" s="9"/>
      <c r="I106" s="12">
        <v>34</v>
      </c>
      <c r="J106" s="50" t="s">
        <v>1070</v>
      </c>
      <c r="K106" s="5"/>
      <c r="L106" s="5"/>
      <c r="M106" s="5"/>
      <c r="N106" s="5"/>
      <c r="O106" s="5"/>
    </row>
    <row r="107" spans="1:15" ht="15">
      <c r="A107" s="5" t="s">
        <v>250</v>
      </c>
      <c r="B107" s="27" t="s">
        <v>251</v>
      </c>
      <c r="C107" s="5">
        <v>61</v>
      </c>
      <c r="D107" s="5">
        <v>2061</v>
      </c>
      <c r="E107" s="10">
        <f t="shared" si="12"/>
        <v>33.78688524590164</v>
      </c>
      <c r="F107" s="38">
        <f t="shared" si="13"/>
        <v>61</v>
      </c>
      <c r="G107" s="9">
        <f t="shared" si="14"/>
        <v>2267.1000000000004</v>
      </c>
      <c r="I107" s="12">
        <v>23</v>
      </c>
      <c r="J107" s="50" t="s">
        <v>1057</v>
      </c>
      <c r="K107" s="5"/>
      <c r="L107" s="5"/>
      <c r="M107" s="5"/>
      <c r="N107" s="5"/>
      <c r="O107" s="5"/>
    </row>
    <row r="108" spans="1:15" ht="15">
      <c r="A108" s="5" t="s">
        <v>117</v>
      </c>
      <c r="B108" s="27" t="s">
        <v>118</v>
      </c>
      <c r="C108" s="5">
        <v>66</v>
      </c>
      <c r="D108" s="5">
        <v>965</v>
      </c>
      <c r="E108" s="10">
        <f t="shared" si="12"/>
        <v>14.621212121212121</v>
      </c>
      <c r="F108" s="38">
        <f t="shared" si="13"/>
        <v>66</v>
      </c>
      <c r="G108" s="9">
        <f t="shared" si="14"/>
        <v>1061.5</v>
      </c>
      <c r="H108" s="9"/>
      <c r="I108" s="12">
        <v>54</v>
      </c>
      <c r="J108" s="50" t="s">
        <v>1145</v>
      </c>
      <c r="K108" s="5"/>
      <c r="L108" s="5"/>
      <c r="M108" s="5"/>
      <c r="N108" s="5"/>
      <c r="O108" s="5"/>
    </row>
    <row r="109" spans="1:15" ht="15">
      <c r="A109" s="5" t="s">
        <v>842</v>
      </c>
      <c r="B109" s="27" t="s">
        <v>843</v>
      </c>
      <c r="C109" s="5">
        <v>6</v>
      </c>
      <c r="D109" s="5">
        <v>26</v>
      </c>
      <c r="E109" s="10">
        <f>D109/C109</f>
        <v>4.333333333333333</v>
      </c>
      <c r="F109" s="38">
        <f>C109</f>
        <v>6</v>
      </c>
      <c r="G109" s="9">
        <f>IF(D109&lt;750,D109*1.05,D109*1.1)</f>
        <v>27.3</v>
      </c>
      <c r="H109" s="9"/>
      <c r="I109" s="16">
        <v>34</v>
      </c>
      <c r="J109" s="50" t="s">
        <v>1146</v>
      </c>
      <c r="K109" s="5"/>
      <c r="L109" s="5"/>
      <c r="M109" s="5"/>
      <c r="N109" s="5"/>
      <c r="O109" s="5"/>
    </row>
    <row r="110" spans="1:15" ht="15">
      <c r="A110" s="5" t="s">
        <v>613</v>
      </c>
      <c r="B110" s="46" t="s">
        <v>614</v>
      </c>
      <c r="C110" s="5">
        <v>59</v>
      </c>
      <c r="D110" s="5">
        <v>789</v>
      </c>
      <c r="E110" s="10">
        <f t="shared" si="12"/>
        <v>13.372881355932204</v>
      </c>
      <c r="F110" s="38">
        <f t="shared" si="13"/>
        <v>59</v>
      </c>
      <c r="G110" s="9">
        <f t="shared" si="14"/>
        <v>867.9000000000001</v>
      </c>
      <c r="I110" s="16">
        <v>45</v>
      </c>
      <c r="J110" s="50" t="s">
        <v>1147</v>
      </c>
      <c r="K110" s="5"/>
      <c r="L110" s="5"/>
      <c r="M110" s="5"/>
      <c r="N110" s="5"/>
      <c r="O110" s="5"/>
    </row>
    <row r="111" spans="1:12" ht="15">
      <c r="A111" s="5" t="s">
        <v>123</v>
      </c>
      <c r="B111" s="27" t="s">
        <v>124</v>
      </c>
      <c r="C111" s="5">
        <v>78</v>
      </c>
      <c r="D111" s="5">
        <v>2612</v>
      </c>
      <c r="E111" s="10">
        <f t="shared" si="12"/>
        <v>33.48717948717949</v>
      </c>
      <c r="F111" s="38">
        <f t="shared" si="13"/>
        <v>78</v>
      </c>
      <c r="G111" s="9">
        <f t="shared" si="14"/>
        <v>2873.2000000000003</v>
      </c>
      <c r="I111" s="12">
        <v>12</v>
      </c>
      <c r="J111" s="50" t="s">
        <v>1148</v>
      </c>
      <c r="K111" s="33"/>
      <c r="L111" s="34"/>
    </row>
    <row r="112" spans="1:10" ht="15">
      <c r="A112" s="19" t="s">
        <v>645</v>
      </c>
      <c r="B112" s="46" t="s">
        <v>646</v>
      </c>
      <c r="C112" s="5">
        <v>23</v>
      </c>
      <c r="D112" s="5">
        <v>412</v>
      </c>
      <c r="E112" s="10">
        <f t="shared" si="12"/>
        <v>17.91304347826087</v>
      </c>
      <c r="F112" s="38">
        <f t="shared" si="13"/>
        <v>23</v>
      </c>
      <c r="G112" s="9">
        <f t="shared" si="14"/>
        <v>432.6</v>
      </c>
      <c r="I112" s="12">
        <v>3214</v>
      </c>
      <c r="J112" s="50" t="s">
        <v>1149</v>
      </c>
    </row>
    <row r="113" spans="1:10" ht="15">
      <c r="A113" s="5" t="s">
        <v>129</v>
      </c>
      <c r="B113" s="27" t="s">
        <v>130</v>
      </c>
      <c r="C113" s="5">
        <v>81</v>
      </c>
      <c r="D113" s="5">
        <v>3050</v>
      </c>
      <c r="E113" s="10">
        <f t="shared" si="12"/>
        <v>37.65432098765432</v>
      </c>
      <c r="F113" s="38">
        <f t="shared" si="13"/>
        <v>81</v>
      </c>
      <c r="G113" s="9">
        <f t="shared" si="14"/>
        <v>3355.0000000000005</v>
      </c>
      <c r="H113" s="9"/>
      <c r="I113" s="12">
        <v>54</v>
      </c>
      <c r="J113" s="50" t="s">
        <v>1080</v>
      </c>
    </row>
    <row r="114" spans="1:12" ht="15">
      <c r="A114" s="5" t="s">
        <v>474</v>
      </c>
      <c r="B114" s="27" t="s">
        <v>475</v>
      </c>
      <c r="C114" s="5">
        <v>61</v>
      </c>
      <c r="D114" s="5">
        <v>2001</v>
      </c>
      <c r="E114" s="10">
        <f>D114/C114</f>
        <v>32.80327868852459</v>
      </c>
      <c r="F114" s="38">
        <f>C114</f>
        <v>61</v>
      </c>
      <c r="G114" s="9">
        <f>IF(D114&lt;750,D114*1.05,D114*1.1)</f>
        <v>2201.1000000000004</v>
      </c>
      <c r="H114" s="9"/>
      <c r="I114" s="12">
        <v>21</v>
      </c>
      <c r="J114" s="50" t="s">
        <v>1381</v>
      </c>
      <c r="K114" s="33"/>
      <c r="L114" s="34"/>
    </row>
    <row r="115" spans="1:12" ht="15">
      <c r="A115" s="5" t="s">
        <v>476</v>
      </c>
      <c r="B115" s="27" t="s">
        <v>477</v>
      </c>
      <c r="C115" s="5">
        <v>56</v>
      </c>
      <c r="D115" s="5">
        <v>714</v>
      </c>
      <c r="E115" s="10">
        <f t="shared" si="12"/>
        <v>12.75</v>
      </c>
      <c r="F115" s="38">
        <f t="shared" si="13"/>
        <v>56</v>
      </c>
      <c r="G115" s="9">
        <f t="shared" si="14"/>
        <v>749.7</v>
      </c>
      <c r="I115" s="16">
        <v>12</v>
      </c>
      <c r="J115" s="50" t="s">
        <v>1150</v>
      </c>
      <c r="K115" s="33"/>
      <c r="L115" s="34"/>
    </row>
    <row r="116" spans="1:10" ht="15">
      <c r="A116" s="5" t="s">
        <v>131</v>
      </c>
      <c r="B116" s="27" t="s">
        <v>132</v>
      </c>
      <c r="C116" s="5">
        <v>72</v>
      </c>
      <c r="D116" s="5">
        <v>2115</v>
      </c>
      <c r="E116" s="10">
        <f t="shared" si="12"/>
        <v>29.375</v>
      </c>
      <c r="F116" s="38">
        <f t="shared" si="13"/>
        <v>72</v>
      </c>
      <c r="G116" s="9">
        <f t="shared" si="14"/>
        <v>2326.5</v>
      </c>
      <c r="H116" s="9"/>
      <c r="I116" s="12">
        <v>12</v>
      </c>
      <c r="J116" s="50" t="s">
        <v>1151</v>
      </c>
    </row>
    <row r="117" spans="1:15" ht="15">
      <c r="A117" s="17" t="s">
        <v>133</v>
      </c>
      <c r="B117" s="8"/>
      <c r="C117" s="9"/>
      <c r="D117" s="18">
        <f>SUM(D99:D116)</f>
        <v>22129</v>
      </c>
      <c r="E117" s="21"/>
      <c r="F117" s="9"/>
      <c r="G117" s="18">
        <f>SUM(G99:G116)</f>
        <v>24257.100000000002</v>
      </c>
      <c r="H117" s="18"/>
      <c r="I117" s="14"/>
      <c r="K117" s="5"/>
      <c r="L117" s="5"/>
      <c r="M117" s="5"/>
      <c r="N117" s="5"/>
      <c r="O117" s="5"/>
    </row>
    <row r="118" spans="1:15" ht="15">
      <c r="A118" s="5"/>
      <c r="B118" s="8"/>
      <c r="C118" s="9"/>
      <c r="D118" s="18"/>
      <c r="E118" s="10"/>
      <c r="F118" s="9"/>
      <c r="G118" s="18"/>
      <c r="H118" s="18"/>
      <c r="I118" s="14"/>
      <c r="K118" s="5"/>
      <c r="L118" s="5"/>
      <c r="M118" s="5"/>
      <c r="N118" s="5"/>
      <c r="O118" s="5"/>
    </row>
    <row r="119" spans="1:15" ht="15">
      <c r="A119" s="5"/>
      <c r="B119" s="8"/>
      <c r="C119" s="9"/>
      <c r="D119" s="9"/>
      <c r="E119" s="10"/>
      <c r="F119" s="9"/>
      <c r="G119" s="9"/>
      <c r="H119" s="9"/>
      <c r="I119" s="14"/>
      <c r="K119" s="5"/>
      <c r="L119" s="5"/>
      <c r="M119" s="5"/>
      <c r="N119" s="5"/>
      <c r="O119" s="5"/>
    </row>
    <row r="120" spans="1:15" ht="15.75">
      <c r="A120" s="13" t="s">
        <v>946</v>
      </c>
      <c r="B120" s="8"/>
      <c r="C120" s="9"/>
      <c r="D120" s="9"/>
      <c r="E120" s="10"/>
      <c r="F120" s="9"/>
      <c r="G120" s="9"/>
      <c r="H120" s="9"/>
      <c r="I120" s="14"/>
      <c r="K120" s="5"/>
      <c r="L120" s="5"/>
      <c r="M120" s="5"/>
      <c r="N120" s="5"/>
      <c r="O120" s="5"/>
    </row>
    <row r="121" spans="1:15" ht="15">
      <c r="A121" s="35" t="s">
        <v>953</v>
      </c>
      <c r="B121" s="8"/>
      <c r="C121" s="9"/>
      <c r="D121" s="9"/>
      <c r="E121" s="10"/>
      <c r="F121" s="9"/>
      <c r="G121" s="9"/>
      <c r="H121" s="9"/>
      <c r="I121" s="14"/>
      <c r="K121" s="5"/>
      <c r="L121" s="5"/>
      <c r="M121" s="5"/>
      <c r="N121" s="5"/>
      <c r="O121" s="5"/>
    </row>
    <row r="122" spans="1:13" ht="15">
      <c r="A122" s="5" t="s">
        <v>741</v>
      </c>
      <c r="B122" s="27" t="s">
        <v>742</v>
      </c>
      <c r="C122" s="5">
        <v>6</v>
      </c>
      <c r="D122" s="5">
        <v>34</v>
      </c>
      <c r="E122" s="10">
        <f>D122/C122</f>
        <v>5.666666666666667</v>
      </c>
      <c r="F122" s="38">
        <f>C122</f>
        <v>6</v>
      </c>
      <c r="G122" s="9">
        <f>IF(D122&lt;750,D122*1.05,D122*1.1)</f>
        <v>35.7</v>
      </c>
      <c r="H122" s="9"/>
      <c r="I122" s="16">
        <v>12</v>
      </c>
      <c r="J122" s="50" t="s">
        <v>1085</v>
      </c>
      <c r="K122" s="5"/>
      <c r="L122" s="5"/>
      <c r="M122" s="5"/>
    </row>
    <row r="123" spans="1:13" ht="15">
      <c r="A123" s="5" t="s">
        <v>74</v>
      </c>
      <c r="B123" s="27" t="s">
        <v>75</v>
      </c>
      <c r="C123" s="5">
        <v>21</v>
      </c>
      <c r="D123" s="5">
        <v>271</v>
      </c>
      <c r="E123" s="10">
        <f aca="true" t="shared" si="15" ref="E123:E139">D123/C123</f>
        <v>12.904761904761905</v>
      </c>
      <c r="F123" s="38">
        <f aca="true" t="shared" si="16" ref="F123:F139">C123</f>
        <v>21</v>
      </c>
      <c r="G123" s="9">
        <f aca="true" t="shared" si="17" ref="G123:G139">IF(D123&lt;750,D123*1.05,D123*1.1)</f>
        <v>284.55</v>
      </c>
      <c r="I123" s="12">
        <v>342</v>
      </c>
      <c r="J123" s="50" t="s">
        <v>1195</v>
      </c>
      <c r="K123" s="5"/>
      <c r="L123" s="5"/>
      <c r="M123" s="5"/>
    </row>
    <row r="124" spans="1:13" ht="15">
      <c r="A124" s="5" t="s">
        <v>82</v>
      </c>
      <c r="B124" s="27" t="s">
        <v>83</v>
      </c>
      <c r="C124" s="5">
        <v>60</v>
      </c>
      <c r="D124" s="5">
        <v>1595</v>
      </c>
      <c r="E124" s="10">
        <f t="shared" si="15"/>
        <v>26.583333333333332</v>
      </c>
      <c r="F124" s="38">
        <f t="shared" si="16"/>
        <v>60</v>
      </c>
      <c r="G124" s="9">
        <f t="shared" si="17"/>
        <v>1754.5000000000002</v>
      </c>
      <c r="I124" s="16">
        <v>1</v>
      </c>
      <c r="J124" s="50" t="s">
        <v>1193</v>
      </c>
      <c r="K124" s="5"/>
      <c r="L124" s="5"/>
      <c r="M124" s="5"/>
    </row>
    <row r="125" spans="1:13" ht="15">
      <c r="A125" s="5" t="s">
        <v>771</v>
      </c>
      <c r="B125" s="27" t="s">
        <v>772</v>
      </c>
      <c r="C125" s="5">
        <v>17</v>
      </c>
      <c r="D125" s="5">
        <v>139</v>
      </c>
      <c r="E125" s="10">
        <f>D125/C125</f>
        <v>8.176470588235293</v>
      </c>
      <c r="F125" s="38">
        <f>C125</f>
        <v>17</v>
      </c>
      <c r="G125" s="9">
        <f>IF(D125&lt;750,D125*1.05,D125*1.1)</f>
        <v>145.95000000000002</v>
      </c>
      <c r="H125" s="9"/>
      <c r="I125" s="16">
        <v>1</v>
      </c>
      <c r="J125" s="50" t="s">
        <v>1196</v>
      </c>
      <c r="K125" s="5"/>
      <c r="L125" s="5"/>
      <c r="M125" s="5"/>
    </row>
    <row r="126" spans="1:13" ht="15">
      <c r="A126" s="5" t="s">
        <v>452</v>
      </c>
      <c r="B126" s="27" t="s">
        <v>453</v>
      </c>
      <c r="C126" s="5">
        <v>43</v>
      </c>
      <c r="D126" s="5">
        <v>294</v>
      </c>
      <c r="E126" s="10">
        <f t="shared" si="15"/>
        <v>6.837209302325581</v>
      </c>
      <c r="F126" s="38">
        <f t="shared" si="16"/>
        <v>43</v>
      </c>
      <c r="G126" s="9">
        <f t="shared" si="17"/>
        <v>308.7</v>
      </c>
      <c r="I126" s="16">
        <v>1</v>
      </c>
      <c r="J126" s="50" t="s">
        <v>1197</v>
      </c>
      <c r="K126" s="5"/>
      <c r="L126" s="5"/>
      <c r="M126" s="5"/>
    </row>
    <row r="127" spans="1:13" ht="15">
      <c r="A127" s="5" t="s">
        <v>419</v>
      </c>
      <c r="B127" s="27" t="s">
        <v>420</v>
      </c>
      <c r="C127" s="5">
        <v>82</v>
      </c>
      <c r="D127" s="5">
        <v>1769</v>
      </c>
      <c r="E127" s="10">
        <f>D127/C127</f>
        <v>21.573170731707318</v>
      </c>
      <c r="F127" s="38">
        <f>C127</f>
        <v>82</v>
      </c>
      <c r="G127" s="9">
        <f>IF(D127&lt;750,D127*1.05,D127*1.1)</f>
        <v>1945.9</v>
      </c>
      <c r="H127" s="9"/>
      <c r="I127" s="12">
        <v>12</v>
      </c>
      <c r="J127" s="50" t="s">
        <v>976</v>
      </c>
      <c r="K127" s="5"/>
      <c r="L127" s="5"/>
      <c r="M127" s="5"/>
    </row>
    <row r="128" spans="1:13" ht="15">
      <c r="A128" s="5" t="s">
        <v>801</v>
      </c>
      <c r="B128" s="27" t="s">
        <v>802</v>
      </c>
      <c r="C128" s="5">
        <v>38</v>
      </c>
      <c r="D128" s="5">
        <v>364</v>
      </c>
      <c r="E128" s="10">
        <f t="shared" si="15"/>
        <v>9.578947368421053</v>
      </c>
      <c r="F128" s="38">
        <f t="shared" si="16"/>
        <v>38</v>
      </c>
      <c r="G128" s="9">
        <f t="shared" si="17"/>
        <v>382.2</v>
      </c>
      <c r="H128" s="9"/>
      <c r="I128" s="16">
        <v>12</v>
      </c>
      <c r="J128" s="50" t="s">
        <v>1144</v>
      </c>
      <c r="K128" s="5"/>
      <c r="L128" s="5"/>
      <c r="M128" s="5"/>
    </row>
    <row r="129" spans="1:13" ht="15">
      <c r="A129" s="5" t="s">
        <v>551</v>
      </c>
      <c r="B129" s="46" t="s">
        <v>552</v>
      </c>
      <c r="C129" s="5">
        <v>82</v>
      </c>
      <c r="D129" s="5">
        <v>3231</v>
      </c>
      <c r="E129" s="10">
        <f t="shared" si="15"/>
        <v>39.40243902439025</v>
      </c>
      <c r="F129" s="38">
        <f t="shared" si="16"/>
        <v>82</v>
      </c>
      <c r="G129" s="9">
        <f t="shared" si="17"/>
        <v>3554.1000000000004</v>
      </c>
      <c r="H129"/>
      <c r="I129" s="12">
        <v>4513</v>
      </c>
      <c r="J129" s="50" t="s">
        <v>976</v>
      </c>
      <c r="K129" s="5"/>
      <c r="L129" s="5"/>
      <c r="M129" s="5"/>
    </row>
    <row r="130" spans="1:13" ht="15">
      <c r="A130" s="5" t="s">
        <v>807</v>
      </c>
      <c r="B130" s="27" t="s">
        <v>808</v>
      </c>
      <c r="C130" s="5">
        <v>11</v>
      </c>
      <c r="D130" s="5">
        <v>85</v>
      </c>
      <c r="E130" s="10">
        <f>D130/C130</f>
        <v>7.7272727272727275</v>
      </c>
      <c r="F130" s="38">
        <f>C130</f>
        <v>11</v>
      </c>
      <c r="G130" s="9">
        <f>IF(D130&lt;750,D130*1.05,D130*1.1)</f>
        <v>89.25</v>
      </c>
      <c r="H130" s="9"/>
      <c r="I130" s="16">
        <v>1</v>
      </c>
      <c r="J130" s="50" t="s">
        <v>1198</v>
      </c>
      <c r="K130" s="5"/>
      <c r="L130" s="5"/>
      <c r="M130" s="5"/>
    </row>
    <row r="131" spans="1:13" ht="15">
      <c r="A131" s="5" t="s">
        <v>571</v>
      </c>
      <c r="B131" s="46" t="s">
        <v>572</v>
      </c>
      <c r="C131" s="5">
        <v>79</v>
      </c>
      <c r="D131" s="5">
        <v>1804</v>
      </c>
      <c r="E131" s="10">
        <f t="shared" si="15"/>
        <v>22.835443037974684</v>
      </c>
      <c r="F131" s="38">
        <f t="shared" si="16"/>
        <v>79</v>
      </c>
      <c r="G131" s="9">
        <f t="shared" si="17"/>
        <v>1984.4</v>
      </c>
      <c r="H131"/>
      <c r="I131" s="16">
        <v>23</v>
      </c>
      <c r="J131" s="50" t="s">
        <v>1191</v>
      </c>
      <c r="K131" s="5"/>
      <c r="L131" s="5"/>
      <c r="M131" s="5"/>
    </row>
    <row r="132" spans="1:13" ht="15">
      <c r="A132" s="5" t="s">
        <v>611</v>
      </c>
      <c r="B132" s="46" t="s">
        <v>612</v>
      </c>
      <c r="C132" s="5">
        <v>82</v>
      </c>
      <c r="D132" s="5">
        <v>2988</v>
      </c>
      <c r="E132" s="10">
        <f t="shared" si="15"/>
        <v>36.4390243902439</v>
      </c>
      <c r="F132" s="38">
        <f t="shared" si="16"/>
        <v>82</v>
      </c>
      <c r="G132" s="9">
        <f t="shared" si="17"/>
        <v>3286.8</v>
      </c>
      <c r="H132"/>
      <c r="I132" s="12">
        <v>453</v>
      </c>
      <c r="J132" s="50" t="s">
        <v>976</v>
      </c>
      <c r="K132" s="5"/>
      <c r="L132" s="5"/>
      <c r="M132" s="5"/>
    </row>
    <row r="133" spans="1:12" ht="15">
      <c r="A133" s="5" t="s">
        <v>870</v>
      </c>
      <c r="B133" s="27" t="s">
        <v>871</v>
      </c>
      <c r="C133" s="5">
        <v>48</v>
      </c>
      <c r="D133" s="5">
        <v>506</v>
      </c>
      <c r="E133" s="10">
        <f t="shared" si="15"/>
        <v>10.541666666666666</v>
      </c>
      <c r="F133" s="38">
        <f t="shared" si="16"/>
        <v>48</v>
      </c>
      <c r="G133" s="9">
        <f t="shared" si="17"/>
        <v>531.3000000000001</v>
      </c>
      <c r="H133" s="9"/>
      <c r="I133" s="16">
        <v>54</v>
      </c>
      <c r="J133" s="50" t="s">
        <v>1199</v>
      </c>
      <c r="K133" s="33"/>
      <c r="L133" s="34"/>
    </row>
    <row r="134" spans="1:10" ht="15">
      <c r="A134" s="5" t="s">
        <v>623</v>
      </c>
      <c r="B134" s="46" t="s">
        <v>624</v>
      </c>
      <c r="C134" s="5">
        <v>80</v>
      </c>
      <c r="D134" s="5">
        <v>2254</v>
      </c>
      <c r="E134" s="10">
        <f t="shared" si="15"/>
        <v>28.175</v>
      </c>
      <c r="F134" s="38">
        <f t="shared" si="16"/>
        <v>80</v>
      </c>
      <c r="G134" s="9">
        <f t="shared" si="17"/>
        <v>2479.4</v>
      </c>
      <c r="H134"/>
      <c r="I134" s="12">
        <v>23</v>
      </c>
      <c r="J134" s="50" t="s">
        <v>1053</v>
      </c>
    </row>
    <row r="135" spans="1:12" ht="15">
      <c r="A135" s="5" t="s">
        <v>629</v>
      </c>
      <c r="B135" s="46" t="s">
        <v>630</v>
      </c>
      <c r="C135" s="5">
        <v>65</v>
      </c>
      <c r="D135" s="5">
        <v>1494</v>
      </c>
      <c r="E135" s="10">
        <f t="shared" si="15"/>
        <v>22.984615384615385</v>
      </c>
      <c r="F135" s="38">
        <f t="shared" si="16"/>
        <v>65</v>
      </c>
      <c r="G135" s="9">
        <f t="shared" si="17"/>
        <v>1643.4</v>
      </c>
      <c r="H135"/>
      <c r="I135" s="12">
        <v>5</v>
      </c>
      <c r="J135" s="50" t="s">
        <v>1194</v>
      </c>
      <c r="K135" s="33"/>
      <c r="L135" s="34"/>
    </row>
    <row r="136" spans="1:15" ht="15">
      <c r="A136" s="5" t="s">
        <v>464</v>
      </c>
      <c r="B136" s="27" t="s">
        <v>465</v>
      </c>
      <c r="C136" s="5">
        <v>26</v>
      </c>
      <c r="D136" s="5">
        <v>220</v>
      </c>
      <c r="E136" s="10">
        <f t="shared" si="15"/>
        <v>8.461538461538462</v>
      </c>
      <c r="F136" s="38">
        <f t="shared" si="16"/>
        <v>26</v>
      </c>
      <c r="G136" s="9">
        <f t="shared" si="17"/>
        <v>231</v>
      </c>
      <c r="I136" s="12">
        <v>12</v>
      </c>
      <c r="J136" s="50" t="s">
        <v>1200</v>
      </c>
      <c r="K136" s="5"/>
      <c r="L136" s="5"/>
      <c r="M136" s="5"/>
      <c r="N136" s="5"/>
      <c r="O136" s="5"/>
    </row>
    <row r="137" spans="1:12" ht="15">
      <c r="A137" s="5" t="s">
        <v>691</v>
      </c>
      <c r="B137" s="46" t="s">
        <v>692</v>
      </c>
      <c r="C137" s="5">
        <v>80</v>
      </c>
      <c r="D137" s="5">
        <v>2548</v>
      </c>
      <c r="E137" s="10">
        <f t="shared" si="15"/>
        <v>31.85</v>
      </c>
      <c r="F137" s="38">
        <f t="shared" si="16"/>
        <v>80</v>
      </c>
      <c r="G137" s="9">
        <f t="shared" si="17"/>
        <v>2802.8</v>
      </c>
      <c r="H137"/>
      <c r="I137" s="12">
        <v>45</v>
      </c>
      <c r="J137" s="50" t="s">
        <v>996</v>
      </c>
      <c r="K137" s="33"/>
      <c r="L137" s="34"/>
    </row>
    <row r="138" spans="1:10" ht="15">
      <c r="A138" s="5" t="s">
        <v>349</v>
      </c>
      <c r="B138" s="27" t="s">
        <v>350</v>
      </c>
      <c r="C138" s="5">
        <v>39</v>
      </c>
      <c r="D138" s="5">
        <v>307</v>
      </c>
      <c r="E138" s="10">
        <f t="shared" si="15"/>
        <v>7.871794871794871</v>
      </c>
      <c r="F138" s="38">
        <f t="shared" si="16"/>
        <v>39</v>
      </c>
      <c r="G138" s="9">
        <f t="shared" si="17"/>
        <v>322.35</v>
      </c>
      <c r="I138" s="16">
        <v>435</v>
      </c>
      <c r="J138" s="50" t="s">
        <v>1201</v>
      </c>
    </row>
    <row r="139" spans="1:12" ht="15">
      <c r="A139" s="5" t="s">
        <v>100</v>
      </c>
      <c r="B139" s="27" t="s">
        <v>101</v>
      </c>
      <c r="C139" s="5">
        <v>72</v>
      </c>
      <c r="D139" s="5">
        <v>2340</v>
      </c>
      <c r="E139" s="10">
        <f t="shared" si="15"/>
        <v>32.5</v>
      </c>
      <c r="F139" s="38">
        <f t="shared" si="16"/>
        <v>72</v>
      </c>
      <c r="G139" s="9">
        <f t="shared" si="17"/>
        <v>2574</v>
      </c>
      <c r="H139" s="9"/>
      <c r="I139" s="12">
        <v>34</v>
      </c>
      <c r="J139" s="50" t="s">
        <v>1192</v>
      </c>
      <c r="K139" s="33"/>
      <c r="L139" s="34"/>
    </row>
    <row r="140" spans="1:15" ht="15">
      <c r="A140" s="17" t="s">
        <v>43</v>
      </c>
      <c r="B140" s="8"/>
      <c r="C140" s="9"/>
      <c r="D140" s="18">
        <f>SUM(D122:D139)</f>
        <v>22243</v>
      </c>
      <c r="E140" s="21"/>
      <c r="F140" s="9"/>
      <c r="G140" s="18">
        <f>SUM(G122:G139)</f>
        <v>24356.3</v>
      </c>
      <c r="H140" s="9"/>
      <c r="I140" s="14"/>
      <c r="K140" s="5"/>
      <c r="L140" s="5"/>
      <c r="M140" s="5"/>
      <c r="N140" s="5"/>
      <c r="O140" s="5"/>
    </row>
    <row r="141" spans="1:15" ht="15">
      <c r="A141" s="5"/>
      <c r="B141" s="8"/>
      <c r="C141" s="9"/>
      <c r="D141" s="9"/>
      <c r="E141" s="10"/>
      <c r="F141" s="9"/>
      <c r="G141" s="9"/>
      <c r="H141" s="9"/>
      <c r="I141" s="14"/>
      <c r="K141" s="5"/>
      <c r="L141" s="5"/>
      <c r="M141" s="5"/>
      <c r="N141" s="5"/>
      <c r="O141" s="5"/>
    </row>
    <row r="142" spans="1:15" ht="15">
      <c r="A142" s="5"/>
      <c r="B142" s="8"/>
      <c r="C142" s="9"/>
      <c r="D142" s="9"/>
      <c r="E142" s="10"/>
      <c r="F142" s="9"/>
      <c r="G142" s="9"/>
      <c r="H142" s="9"/>
      <c r="I142" s="14"/>
      <c r="K142" s="5"/>
      <c r="L142" s="5"/>
      <c r="M142" s="5"/>
      <c r="N142" s="5"/>
      <c r="O142" s="5"/>
    </row>
    <row r="143" spans="1:15" ht="15.75">
      <c r="A143" s="13" t="s">
        <v>134</v>
      </c>
      <c r="B143" s="8"/>
      <c r="C143" s="9"/>
      <c r="D143" s="9"/>
      <c r="E143" s="10"/>
      <c r="F143" s="9"/>
      <c r="G143" s="9"/>
      <c r="H143" s="9"/>
      <c r="I143" s="14"/>
      <c r="K143" s="5"/>
      <c r="L143" s="5"/>
      <c r="M143" s="5"/>
      <c r="N143" s="5"/>
      <c r="O143" s="5"/>
    </row>
    <row r="144" spans="1:15" ht="15">
      <c r="A144" s="15" t="s">
        <v>135</v>
      </c>
      <c r="B144" s="8"/>
      <c r="C144" s="9"/>
      <c r="D144" s="9"/>
      <c r="E144" s="10"/>
      <c r="F144" s="9"/>
      <c r="G144" s="9"/>
      <c r="H144" s="9"/>
      <c r="I144" s="14"/>
      <c r="K144" s="5"/>
      <c r="L144" s="5"/>
      <c r="M144" s="5"/>
      <c r="N144" s="5"/>
      <c r="O144" s="5"/>
    </row>
    <row r="145" spans="1:15" ht="15">
      <c r="A145" s="15" t="s">
        <v>969</v>
      </c>
      <c r="B145" s="8"/>
      <c r="C145" s="9"/>
      <c r="D145" s="9"/>
      <c r="E145" s="10"/>
      <c r="F145" s="9"/>
      <c r="G145" s="9"/>
      <c r="H145" s="9"/>
      <c r="I145" s="14"/>
      <c r="K145" s="5"/>
      <c r="L145" s="5"/>
      <c r="M145" s="5"/>
      <c r="N145" s="5"/>
      <c r="O145" s="5"/>
    </row>
    <row r="146" spans="1:15" ht="15">
      <c r="A146" s="5" t="s">
        <v>230</v>
      </c>
      <c r="B146" s="27" t="s">
        <v>231</v>
      </c>
      <c r="C146" s="5">
        <v>44</v>
      </c>
      <c r="D146" s="5">
        <v>905</v>
      </c>
      <c r="E146" s="10">
        <f aca="true" t="shared" si="18" ref="E146:E161">D146/C146</f>
        <v>20.568181818181817</v>
      </c>
      <c r="F146" s="38">
        <f aca="true" t="shared" si="19" ref="F146:F161">C146</f>
        <v>44</v>
      </c>
      <c r="G146" s="9">
        <f aca="true" t="shared" si="20" ref="G146:G161">IF(D146&lt;750,D146*1.05,D146*1.1)</f>
        <v>995.5000000000001</v>
      </c>
      <c r="H146" s="9"/>
      <c r="I146" s="12">
        <v>12</v>
      </c>
      <c r="J146" s="50" t="s">
        <v>1021</v>
      </c>
      <c r="K146" s="5"/>
      <c r="L146" s="5"/>
      <c r="M146" s="5"/>
      <c r="N146" s="5"/>
      <c r="O146" s="5"/>
    </row>
    <row r="147" spans="1:15" ht="15">
      <c r="A147" s="5" t="s">
        <v>136</v>
      </c>
      <c r="B147" s="27" t="s">
        <v>137</v>
      </c>
      <c r="C147" s="5">
        <v>67</v>
      </c>
      <c r="D147" s="5">
        <v>1457</v>
      </c>
      <c r="E147" s="10">
        <f t="shared" si="18"/>
        <v>21.746268656716417</v>
      </c>
      <c r="F147" s="38">
        <f t="shared" si="19"/>
        <v>67</v>
      </c>
      <c r="G147" s="9">
        <f t="shared" si="20"/>
        <v>1602.7</v>
      </c>
      <c r="H147" s="9"/>
      <c r="I147" s="12">
        <v>12</v>
      </c>
      <c r="J147" s="50" t="s">
        <v>1019</v>
      </c>
      <c r="K147" s="5"/>
      <c r="L147" s="5"/>
      <c r="M147" s="5"/>
      <c r="N147" s="5"/>
      <c r="O147" s="5"/>
    </row>
    <row r="148" spans="1:15" ht="15">
      <c r="A148" s="5" t="s">
        <v>140</v>
      </c>
      <c r="B148" s="27" t="s">
        <v>141</v>
      </c>
      <c r="C148" s="5">
        <v>77</v>
      </c>
      <c r="D148" s="5">
        <v>2260</v>
      </c>
      <c r="E148" s="10">
        <f t="shared" si="18"/>
        <v>29.350649350649352</v>
      </c>
      <c r="F148" s="38">
        <f t="shared" si="19"/>
        <v>77</v>
      </c>
      <c r="G148" s="9">
        <f t="shared" si="20"/>
        <v>2486</v>
      </c>
      <c r="I148" s="16">
        <v>21</v>
      </c>
      <c r="J148" s="50" t="s">
        <v>1023</v>
      </c>
      <c r="K148" s="5"/>
      <c r="L148" s="5"/>
      <c r="M148" s="5"/>
      <c r="N148" s="5"/>
      <c r="O148" s="5"/>
    </row>
    <row r="149" spans="1:15" ht="15">
      <c r="A149" s="5" t="s">
        <v>363</v>
      </c>
      <c r="B149" s="27" t="s">
        <v>364</v>
      </c>
      <c r="C149" s="5">
        <v>69</v>
      </c>
      <c r="D149" s="5">
        <v>1643</v>
      </c>
      <c r="E149" s="10">
        <f t="shared" si="18"/>
        <v>23.81159420289855</v>
      </c>
      <c r="F149" s="38">
        <f t="shared" si="19"/>
        <v>69</v>
      </c>
      <c r="G149" s="9">
        <f t="shared" si="20"/>
        <v>1807.3000000000002</v>
      </c>
      <c r="H149" s="5"/>
      <c r="I149" s="16">
        <v>23</v>
      </c>
      <c r="J149" s="50" t="s">
        <v>1025</v>
      </c>
      <c r="K149" s="5"/>
      <c r="L149" s="5"/>
      <c r="M149" s="5"/>
      <c r="N149" s="5"/>
      <c r="O149" s="5"/>
    </row>
    <row r="150" spans="1:15" ht="15">
      <c r="A150" s="5" t="s">
        <v>144</v>
      </c>
      <c r="B150" s="27" t="s">
        <v>145</v>
      </c>
      <c r="C150" s="5">
        <v>65</v>
      </c>
      <c r="D150" s="5">
        <v>990</v>
      </c>
      <c r="E150" s="10">
        <f t="shared" si="18"/>
        <v>15.23076923076923</v>
      </c>
      <c r="F150" s="38">
        <f t="shared" si="19"/>
        <v>65</v>
      </c>
      <c r="G150" s="9">
        <f t="shared" si="20"/>
        <v>1089</v>
      </c>
      <c r="I150" s="16">
        <v>5</v>
      </c>
      <c r="J150" s="50" t="s">
        <v>1030</v>
      </c>
      <c r="K150" s="5"/>
      <c r="L150" s="5"/>
      <c r="M150" s="5"/>
      <c r="N150" s="5"/>
      <c r="O150" s="5"/>
    </row>
    <row r="151" spans="1:15" ht="15">
      <c r="A151" s="5" t="s">
        <v>146</v>
      </c>
      <c r="B151" s="27" t="s">
        <v>147</v>
      </c>
      <c r="C151" s="5">
        <v>78</v>
      </c>
      <c r="D151" s="5">
        <v>2895</v>
      </c>
      <c r="E151" s="10">
        <f t="shared" si="18"/>
        <v>37.11538461538461</v>
      </c>
      <c r="F151" s="38">
        <f t="shared" si="19"/>
        <v>78</v>
      </c>
      <c r="G151" s="9">
        <f t="shared" si="20"/>
        <v>3184.5000000000005</v>
      </c>
      <c r="I151" s="16">
        <v>43</v>
      </c>
      <c r="J151" s="50" t="s">
        <v>1028</v>
      </c>
      <c r="K151" s="5"/>
      <c r="L151" s="5"/>
      <c r="M151" s="5"/>
      <c r="N151" s="5"/>
      <c r="O151" s="5"/>
    </row>
    <row r="152" spans="1:15" ht="15">
      <c r="A152" s="5" t="s">
        <v>148</v>
      </c>
      <c r="B152" s="27" t="s">
        <v>149</v>
      </c>
      <c r="C152" s="5">
        <v>82</v>
      </c>
      <c r="D152" s="5">
        <v>2777</v>
      </c>
      <c r="E152" s="10">
        <f t="shared" si="18"/>
        <v>33.86585365853659</v>
      </c>
      <c r="F152" s="38">
        <f t="shared" si="19"/>
        <v>82</v>
      </c>
      <c r="G152" s="9">
        <f t="shared" si="20"/>
        <v>3054.7000000000003</v>
      </c>
      <c r="H152" s="9"/>
      <c r="I152" s="16">
        <v>54</v>
      </c>
      <c r="J152" s="50" t="s">
        <v>976</v>
      </c>
      <c r="K152" s="5"/>
      <c r="L152" s="5"/>
      <c r="M152" s="5"/>
      <c r="N152" s="5"/>
      <c r="O152" s="5"/>
    </row>
    <row r="153" spans="1:15" ht="15">
      <c r="A153" s="5" t="s">
        <v>150</v>
      </c>
      <c r="B153" s="27" t="s">
        <v>151</v>
      </c>
      <c r="C153" s="5">
        <v>42</v>
      </c>
      <c r="D153" s="5">
        <v>1373</v>
      </c>
      <c r="E153" s="10">
        <f t="shared" si="18"/>
        <v>32.69047619047619</v>
      </c>
      <c r="F153" s="38">
        <f t="shared" si="19"/>
        <v>42</v>
      </c>
      <c r="G153" s="9">
        <f t="shared" si="20"/>
        <v>1510.3000000000002</v>
      </c>
      <c r="H153" s="9"/>
      <c r="I153" s="12">
        <v>435</v>
      </c>
      <c r="J153" s="50" t="s">
        <v>1027</v>
      </c>
      <c r="K153" s="5"/>
      <c r="L153" s="5"/>
      <c r="M153" s="5"/>
      <c r="N153" s="5"/>
      <c r="O153" s="5"/>
    </row>
    <row r="154" spans="1:15" ht="15">
      <c r="A154" s="19" t="s">
        <v>280</v>
      </c>
      <c r="B154" s="27" t="s">
        <v>281</v>
      </c>
      <c r="C154" s="5">
        <v>66</v>
      </c>
      <c r="D154" s="5">
        <v>847</v>
      </c>
      <c r="E154" s="10">
        <f t="shared" si="18"/>
        <v>12.833333333333334</v>
      </c>
      <c r="F154" s="38">
        <f t="shared" si="19"/>
        <v>66</v>
      </c>
      <c r="G154" s="9">
        <f t="shared" si="20"/>
        <v>931.7</v>
      </c>
      <c r="H154" s="5"/>
      <c r="I154" s="12">
        <v>12</v>
      </c>
      <c r="J154" s="50" t="s">
        <v>1020</v>
      </c>
      <c r="K154" s="5"/>
      <c r="L154" s="5"/>
      <c r="M154" s="5"/>
      <c r="N154" s="5"/>
      <c r="O154" s="5"/>
    </row>
    <row r="155" spans="1:15" ht="15" customHeight="1">
      <c r="A155" s="5" t="s">
        <v>154</v>
      </c>
      <c r="B155" s="27" t="s">
        <v>155</v>
      </c>
      <c r="C155" s="5">
        <v>31</v>
      </c>
      <c r="D155" s="5">
        <v>479</v>
      </c>
      <c r="E155" s="10">
        <f t="shared" si="18"/>
        <v>15.451612903225806</v>
      </c>
      <c r="F155" s="38">
        <f t="shared" si="19"/>
        <v>31</v>
      </c>
      <c r="G155" s="9">
        <f t="shared" si="20"/>
        <v>502.95000000000005</v>
      </c>
      <c r="I155" s="16">
        <v>12</v>
      </c>
      <c r="J155" s="50" t="s">
        <v>1022</v>
      </c>
      <c r="K155" s="5"/>
      <c r="L155" s="5"/>
      <c r="M155" s="5"/>
      <c r="N155" s="5"/>
      <c r="O155" s="5"/>
    </row>
    <row r="156" spans="1:12" ht="15">
      <c r="A156" s="2" t="s">
        <v>156</v>
      </c>
      <c r="B156" s="27" t="s">
        <v>157</v>
      </c>
      <c r="C156" s="5">
        <v>58</v>
      </c>
      <c r="D156" s="5">
        <v>1037</v>
      </c>
      <c r="E156" s="10">
        <f t="shared" si="18"/>
        <v>17.879310344827587</v>
      </c>
      <c r="F156" s="38">
        <f t="shared" si="19"/>
        <v>58</v>
      </c>
      <c r="G156" s="9">
        <f t="shared" si="20"/>
        <v>1140.7</v>
      </c>
      <c r="H156" s="9"/>
      <c r="I156" s="12">
        <v>23</v>
      </c>
      <c r="J156" s="50" t="s">
        <v>1024</v>
      </c>
      <c r="K156" s="33"/>
      <c r="L156" s="34"/>
    </row>
    <row r="157" spans="1:12" ht="15">
      <c r="A157" s="5" t="s">
        <v>195</v>
      </c>
      <c r="B157" s="27" t="s">
        <v>196</v>
      </c>
      <c r="C157" s="5">
        <v>82</v>
      </c>
      <c r="D157" s="5">
        <v>2148</v>
      </c>
      <c r="E157" s="10">
        <f>D157/C157</f>
        <v>26.195121951219512</v>
      </c>
      <c r="F157" s="38">
        <f>C157</f>
        <v>82</v>
      </c>
      <c r="G157" s="9">
        <f>IF(D157&lt;750,D157*1.05,D157*1.1)</f>
        <v>2362.8</v>
      </c>
      <c r="H157" s="9"/>
      <c r="I157" s="16">
        <v>32</v>
      </c>
      <c r="J157" s="50" t="s">
        <v>976</v>
      </c>
      <c r="K157" s="33"/>
      <c r="L157" s="34"/>
    </row>
    <row r="158" spans="1:15" ht="15">
      <c r="A158" s="5" t="s">
        <v>158</v>
      </c>
      <c r="B158" s="27" t="s">
        <v>159</v>
      </c>
      <c r="C158" s="5">
        <v>55</v>
      </c>
      <c r="D158" s="5">
        <v>595</v>
      </c>
      <c r="E158" s="10">
        <f t="shared" si="18"/>
        <v>10.818181818181818</v>
      </c>
      <c r="F158" s="38">
        <f t="shared" si="19"/>
        <v>55</v>
      </c>
      <c r="G158" s="9">
        <f t="shared" si="20"/>
        <v>624.75</v>
      </c>
      <c r="H158" s="9"/>
      <c r="I158" s="12">
        <v>54</v>
      </c>
      <c r="J158" s="50" t="s">
        <v>1003</v>
      </c>
      <c r="K158" s="5"/>
      <c r="L158" s="5"/>
      <c r="M158" s="5"/>
      <c r="N158" s="5"/>
      <c r="O158" s="5"/>
    </row>
    <row r="159" spans="1:15" ht="15">
      <c r="A159" s="5" t="s">
        <v>160</v>
      </c>
      <c r="B159" s="27" t="s">
        <v>161</v>
      </c>
      <c r="C159" s="5">
        <v>28</v>
      </c>
      <c r="D159" s="5">
        <v>622</v>
      </c>
      <c r="E159" s="10">
        <f t="shared" si="18"/>
        <v>22.214285714285715</v>
      </c>
      <c r="F159" s="38">
        <f t="shared" si="19"/>
        <v>28</v>
      </c>
      <c r="G159" s="9">
        <f t="shared" si="20"/>
        <v>653.1</v>
      </c>
      <c r="H159" s="9"/>
      <c r="I159" s="16">
        <v>32</v>
      </c>
      <c r="J159" s="50" t="s">
        <v>1026</v>
      </c>
      <c r="K159" s="5"/>
      <c r="L159" s="5"/>
      <c r="M159" s="5"/>
      <c r="N159" s="5"/>
      <c r="O159" s="5"/>
    </row>
    <row r="160" spans="1:15" ht="15">
      <c r="A160" s="5" t="s">
        <v>703</v>
      </c>
      <c r="B160" s="46" t="s">
        <v>704</v>
      </c>
      <c r="C160" s="5">
        <v>52</v>
      </c>
      <c r="D160" s="5">
        <v>868</v>
      </c>
      <c r="E160" s="10">
        <f t="shared" si="18"/>
        <v>16.692307692307693</v>
      </c>
      <c r="F160" s="38">
        <f t="shared" si="19"/>
        <v>52</v>
      </c>
      <c r="G160" s="9">
        <f t="shared" si="20"/>
        <v>954.8000000000001</v>
      </c>
      <c r="H160"/>
      <c r="I160" s="12">
        <v>435</v>
      </c>
      <c r="J160" s="50" t="s">
        <v>1029</v>
      </c>
      <c r="K160" s="5"/>
      <c r="L160" s="5"/>
      <c r="M160" s="5"/>
      <c r="N160" s="5"/>
      <c r="O160" s="5"/>
    </row>
    <row r="161" spans="1:10" ht="15">
      <c r="A161" s="5" t="s">
        <v>162</v>
      </c>
      <c r="B161" s="27" t="s">
        <v>163</v>
      </c>
      <c r="C161" s="5">
        <v>38</v>
      </c>
      <c r="D161" s="5">
        <v>506</v>
      </c>
      <c r="E161" s="10">
        <f t="shared" si="18"/>
        <v>13.31578947368421</v>
      </c>
      <c r="F161" s="38">
        <f t="shared" si="19"/>
        <v>38</v>
      </c>
      <c r="G161" s="9">
        <f t="shared" si="20"/>
        <v>531.3000000000001</v>
      </c>
      <c r="I161" s="16">
        <v>5</v>
      </c>
      <c r="J161" s="50" t="s">
        <v>1031</v>
      </c>
    </row>
    <row r="162" spans="1:15" ht="15">
      <c r="A162" s="17" t="s">
        <v>164</v>
      </c>
      <c r="B162" s="8"/>
      <c r="C162" s="9"/>
      <c r="D162" s="18">
        <f>SUM(D146:D161)</f>
        <v>21402</v>
      </c>
      <c r="E162" s="21"/>
      <c r="F162" s="9"/>
      <c r="G162" s="18">
        <f>SUM(G146:G161)</f>
        <v>23432.100000000002</v>
      </c>
      <c r="H162" s="18"/>
      <c r="I162" s="14"/>
      <c r="K162" s="5"/>
      <c r="L162" s="5"/>
      <c r="M162" s="5"/>
      <c r="N162" s="5"/>
      <c r="O162" s="5"/>
    </row>
    <row r="163" spans="1:15" ht="15">
      <c r="A163" s="17"/>
      <c r="B163" s="8"/>
      <c r="C163" s="9"/>
      <c r="D163" s="18"/>
      <c r="E163" s="10"/>
      <c r="F163" s="9"/>
      <c r="G163" s="18"/>
      <c r="H163" s="18"/>
      <c r="I163" s="14"/>
      <c r="K163" s="5"/>
      <c r="L163" s="5"/>
      <c r="M163" s="5"/>
      <c r="N163" s="5"/>
      <c r="O163" s="5"/>
    </row>
    <row r="164" spans="1:15" ht="15">
      <c r="A164" s="17"/>
      <c r="B164" s="8"/>
      <c r="C164" s="9"/>
      <c r="D164" s="18"/>
      <c r="E164" s="10"/>
      <c r="F164" s="9"/>
      <c r="G164" s="18"/>
      <c r="H164" s="18"/>
      <c r="I164" s="14"/>
      <c r="K164" s="5"/>
      <c r="L164" s="5"/>
      <c r="M164" s="5"/>
      <c r="N164" s="5"/>
      <c r="O164" s="5"/>
    </row>
    <row r="165" spans="1:15" ht="15.75">
      <c r="A165" s="13" t="s">
        <v>940</v>
      </c>
      <c r="B165" s="8"/>
      <c r="C165" s="9"/>
      <c r="D165" s="18"/>
      <c r="E165" s="10"/>
      <c r="F165" s="9"/>
      <c r="G165" s="18"/>
      <c r="H165" s="18"/>
      <c r="I165" s="14"/>
      <c r="K165" s="5"/>
      <c r="L165" s="5"/>
      <c r="M165" s="5"/>
      <c r="N165" s="5"/>
      <c r="O165" s="5"/>
    </row>
    <row r="166" spans="1:15" ht="15">
      <c r="A166" s="35" t="s">
        <v>951</v>
      </c>
      <c r="B166" s="37"/>
      <c r="C166" s="38"/>
      <c r="D166" s="39"/>
      <c r="E166" s="40"/>
      <c r="F166" s="38"/>
      <c r="G166" s="39"/>
      <c r="H166" s="39"/>
      <c r="I166" s="42"/>
      <c r="K166" s="5"/>
      <c r="L166" s="5"/>
      <c r="M166" s="5"/>
      <c r="N166" s="5"/>
      <c r="O166" s="5"/>
    </row>
    <row r="167" spans="1:15" ht="15">
      <c r="A167" s="35" t="s">
        <v>1365</v>
      </c>
      <c r="B167" s="37"/>
      <c r="C167" s="38"/>
      <c r="D167" s="39"/>
      <c r="E167" s="40"/>
      <c r="F167" s="38"/>
      <c r="G167" s="39"/>
      <c r="H167" s="39"/>
      <c r="I167" s="42"/>
      <c r="K167" s="5"/>
      <c r="L167" s="5"/>
      <c r="M167" s="5"/>
      <c r="N167" s="5"/>
      <c r="O167" s="5"/>
    </row>
    <row r="168" spans="1:13" ht="15">
      <c r="A168" s="5" t="s">
        <v>489</v>
      </c>
      <c r="B168" s="46" t="s">
        <v>490</v>
      </c>
      <c r="C168" s="5">
        <v>51</v>
      </c>
      <c r="D168" s="5">
        <v>1810</v>
      </c>
      <c r="E168" s="10">
        <f aca="true" t="shared" si="21" ref="E168:E183">D168/C168</f>
        <v>35.490196078431374</v>
      </c>
      <c r="F168" s="38">
        <f aca="true" t="shared" si="22" ref="F168:F183">C168</f>
        <v>51</v>
      </c>
      <c r="G168" s="9">
        <f aca="true" t="shared" si="23" ref="G168:G183">IF(D168&lt;750,D168*1.05,D168*1.1)</f>
        <v>1991.0000000000002</v>
      </c>
      <c r="H168" s="5"/>
      <c r="I168" s="12">
        <v>21</v>
      </c>
      <c r="J168" s="50" t="s">
        <v>1164</v>
      </c>
      <c r="K168" s="5"/>
      <c r="L168" s="5"/>
      <c r="M168" s="5"/>
    </row>
    <row r="169" spans="1:13" ht="15">
      <c r="A169" s="5" t="s">
        <v>495</v>
      </c>
      <c r="B169" s="46" t="s">
        <v>496</v>
      </c>
      <c r="C169" s="5">
        <v>73</v>
      </c>
      <c r="D169" s="5">
        <v>2714</v>
      </c>
      <c r="E169" s="10">
        <f t="shared" si="21"/>
        <v>37.178082191780824</v>
      </c>
      <c r="F169" s="38">
        <f t="shared" si="22"/>
        <v>73</v>
      </c>
      <c r="G169" s="9">
        <f t="shared" si="23"/>
        <v>2985.4</v>
      </c>
      <c r="H169" s="5"/>
      <c r="I169" s="16">
        <v>324</v>
      </c>
      <c r="J169" s="50" t="s">
        <v>1165</v>
      </c>
      <c r="K169" s="5"/>
      <c r="L169" s="5"/>
      <c r="M169" s="5"/>
    </row>
    <row r="170" spans="1:13" ht="15">
      <c r="A170" s="5" t="s">
        <v>513</v>
      </c>
      <c r="B170" s="46" t="s">
        <v>514</v>
      </c>
      <c r="C170" s="5">
        <v>36</v>
      </c>
      <c r="D170" s="5">
        <v>443</v>
      </c>
      <c r="E170" s="10">
        <f t="shared" si="21"/>
        <v>12.305555555555555</v>
      </c>
      <c r="F170" s="38">
        <f t="shared" si="22"/>
        <v>36</v>
      </c>
      <c r="G170" s="9">
        <f t="shared" si="23"/>
        <v>465.15000000000003</v>
      </c>
      <c r="I170" s="16">
        <v>12</v>
      </c>
      <c r="J170" s="50" t="s">
        <v>1113</v>
      </c>
      <c r="K170" s="5"/>
      <c r="L170" s="5"/>
      <c r="M170" s="5"/>
    </row>
    <row r="171" spans="1:13" ht="15">
      <c r="A171" s="5" t="s">
        <v>519</v>
      </c>
      <c r="B171" s="46" t="s">
        <v>520</v>
      </c>
      <c r="C171" s="5">
        <v>53</v>
      </c>
      <c r="D171" s="5">
        <v>703</v>
      </c>
      <c r="E171" s="10">
        <f t="shared" si="21"/>
        <v>13.264150943396226</v>
      </c>
      <c r="F171" s="38">
        <f t="shared" si="22"/>
        <v>53</v>
      </c>
      <c r="G171" s="9">
        <f t="shared" si="23"/>
        <v>738.15</v>
      </c>
      <c r="I171" s="12">
        <v>32</v>
      </c>
      <c r="J171" s="50" t="s">
        <v>1166</v>
      </c>
      <c r="K171" s="5"/>
      <c r="L171" s="5"/>
      <c r="M171" s="5"/>
    </row>
    <row r="172" spans="1:13" ht="15">
      <c r="A172" s="5" t="s">
        <v>533</v>
      </c>
      <c r="B172" s="46" t="s">
        <v>534</v>
      </c>
      <c r="C172" s="5">
        <v>76</v>
      </c>
      <c r="D172" s="5">
        <v>1682</v>
      </c>
      <c r="E172" s="10">
        <f t="shared" si="21"/>
        <v>22.13157894736842</v>
      </c>
      <c r="F172" s="38">
        <f t="shared" si="22"/>
        <v>76</v>
      </c>
      <c r="G172" s="9">
        <f t="shared" si="23"/>
        <v>1850.2</v>
      </c>
      <c r="H172"/>
      <c r="I172" s="12">
        <v>54</v>
      </c>
      <c r="J172" s="50" t="s">
        <v>1167</v>
      </c>
      <c r="K172" s="5"/>
      <c r="L172" s="5"/>
      <c r="M172" s="5"/>
    </row>
    <row r="173" spans="1:13" ht="15">
      <c r="A173" s="5" t="s">
        <v>539</v>
      </c>
      <c r="B173" s="46" t="s">
        <v>540</v>
      </c>
      <c r="C173" s="5">
        <v>56</v>
      </c>
      <c r="D173" s="5">
        <v>730</v>
      </c>
      <c r="E173" s="10">
        <f t="shared" si="21"/>
        <v>13.035714285714286</v>
      </c>
      <c r="F173" s="38">
        <f t="shared" si="22"/>
        <v>56</v>
      </c>
      <c r="G173" s="9">
        <f t="shared" si="23"/>
        <v>766.5</v>
      </c>
      <c r="H173"/>
      <c r="I173" s="16">
        <v>54</v>
      </c>
      <c r="J173" s="50" t="s">
        <v>1150</v>
      </c>
      <c r="K173" s="5"/>
      <c r="L173" s="5"/>
      <c r="M173" s="5"/>
    </row>
    <row r="174" spans="1:13" ht="15">
      <c r="A174" s="5" t="s">
        <v>547</v>
      </c>
      <c r="B174" s="46" t="s">
        <v>548</v>
      </c>
      <c r="C174" s="5">
        <v>56</v>
      </c>
      <c r="D174" s="5">
        <v>625</v>
      </c>
      <c r="E174" s="10">
        <f t="shared" si="21"/>
        <v>11.160714285714286</v>
      </c>
      <c r="F174" s="38">
        <f t="shared" si="22"/>
        <v>56</v>
      </c>
      <c r="G174" s="9">
        <f t="shared" si="23"/>
        <v>656.25</v>
      </c>
      <c r="H174"/>
      <c r="I174" s="12">
        <v>54</v>
      </c>
      <c r="J174" s="50" t="s">
        <v>1168</v>
      </c>
      <c r="K174" s="5"/>
      <c r="L174" s="5"/>
      <c r="M174" s="5"/>
    </row>
    <row r="175" spans="1:13" ht="15">
      <c r="A175" s="5" t="s">
        <v>563</v>
      </c>
      <c r="B175" s="46" t="s">
        <v>564</v>
      </c>
      <c r="C175" s="5">
        <v>55</v>
      </c>
      <c r="D175" s="5">
        <v>819</v>
      </c>
      <c r="E175" s="10">
        <f t="shared" si="21"/>
        <v>14.89090909090909</v>
      </c>
      <c r="F175" s="38">
        <f t="shared" si="22"/>
        <v>55</v>
      </c>
      <c r="G175" s="9">
        <f t="shared" si="23"/>
        <v>900.9000000000001</v>
      </c>
      <c r="H175"/>
      <c r="I175" s="12">
        <v>45</v>
      </c>
      <c r="J175" s="50" t="s">
        <v>1384</v>
      </c>
      <c r="K175" s="5"/>
      <c r="L175" s="5"/>
      <c r="M175" s="5"/>
    </row>
    <row r="176" spans="1:13" ht="15">
      <c r="A176" s="5" t="s">
        <v>817</v>
      </c>
      <c r="B176" s="27" t="s">
        <v>818</v>
      </c>
      <c r="C176" s="5">
        <v>41</v>
      </c>
      <c r="D176" s="5">
        <v>507</v>
      </c>
      <c r="E176" s="10">
        <f t="shared" si="21"/>
        <v>12.365853658536585</v>
      </c>
      <c r="F176" s="38">
        <f t="shared" si="22"/>
        <v>41</v>
      </c>
      <c r="G176" s="9">
        <f t="shared" si="23"/>
        <v>532.35</v>
      </c>
      <c r="H176" s="9"/>
      <c r="I176" s="16">
        <v>43</v>
      </c>
      <c r="J176" s="50" t="s">
        <v>1014</v>
      </c>
      <c r="K176" s="5"/>
      <c r="L176" s="5"/>
      <c r="M176" s="5"/>
    </row>
    <row r="177" spans="1:15" ht="15">
      <c r="A177" s="5" t="s">
        <v>577</v>
      </c>
      <c r="B177" s="46" t="s">
        <v>578</v>
      </c>
      <c r="C177" s="5">
        <v>81</v>
      </c>
      <c r="D177" s="5">
        <v>2877</v>
      </c>
      <c r="E177" s="10">
        <f t="shared" si="21"/>
        <v>35.51851851851852</v>
      </c>
      <c r="F177" s="38">
        <f t="shared" si="22"/>
        <v>81</v>
      </c>
      <c r="G177" s="9">
        <f t="shared" si="23"/>
        <v>3164.7000000000003</v>
      </c>
      <c r="H177"/>
      <c r="I177" s="12">
        <v>45</v>
      </c>
      <c r="J177" s="50" t="s">
        <v>1134</v>
      </c>
      <c r="K177" s="5"/>
      <c r="L177" s="5"/>
      <c r="M177" s="5"/>
      <c r="N177" s="5"/>
      <c r="O177" s="5"/>
    </row>
    <row r="178" spans="1:14" ht="15">
      <c r="A178" s="5" t="s">
        <v>848</v>
      </c>
      <c r="B178" s="27" t="s">
        <v>849</v>
      </c>
      <c r="C178" s="5">
        <v>74</v>
      </c>
      <c r="D178" s="5">
        <v>882</v>
      </c>
      <c r="E178" s="10">
        <f t="shared" si="21"/>
        <v>11.91891891891892</v>
      </c>
      <c r="F178" s="38">
        <f t="shared" si="22"/>
        <v>74</v>
      </c>
      <c r="G178" s="9">
        <f t="shared" si="23"/>
        <v>970.2</v>
      </c>
      <c r="H178" s="9"/>
      <c r="I178" s="16">
        <v>342</v>
      </c>
      <c r="J178" s="50" t="s">
        <v>1169</v>
      </c>
      <c r="K178" s="5"/>
      <c r="L178" s="5"/>
      <c r="M178" s="5"/>
      <c r="N178" s="5"/>
    </row>
    <row r="179" spans="1:15" ht="15">
      <c r="A179" s="5" t="s">
        <v>605</v>
      </c>
      <c r="B179" s="46" t="s">
        <v>606</v>
      </c>
      <c r="C179" s="5">
        <v>76</v>
      </c>
      <c r="D179" s="5">
        <v>2332</v>
      </c>
      <c r="E179" s="10">
        <f t="shared" si="21"/>
        <v>30.68421052631579</v>
      </c>
      <c r="F179" s="38">
        <f t="shared" si="22"/>
        <v>76</v>
      </c>
      <c r="G179" s="9">
        <f t="shared" si="23"/>
        <v>2565.2000000000003</v>
      </c>
      <c r="H179"/>
      <c r="I179" s="12">
        <v>12</v>
      </c>
      <c r="J179" s="50" t="s">
        <v>1170</v>
      </c>
      <c r="K179" s="5"/>
      <c r="L179" s="5"/>
      <c r="M179" s="5"/>
      <c r="N179" s="5"/>
      <c r="O179" s="5"/>
    </row>
    <row r="180" spans="1:12" ht="15">
      <c r="A180" s="5" t="s">
        <v>895</v>
      </c>
      <c r="B180" s="27" t="s">
        <v>896</v>
      </c>
      <c r="C180" s="5">
        <v>69</v>
      </c>
      <c r="D180" s="5">
        <v>1114</v>
      </c>
      <c r="E180" s="10">
        <f t="shared" si="21"/>
        <v>16.144927536231883</v>
      </c>
      <c r="F180" s="38">
        <f t="shared" si="22"/>
        <v>69</v>
      </c>
      <c r="G180" s="9">
        <f t="shared" si="23"/>
        <v>1225.4</v>
      </c>
      <c r="H180" s="9"/>
      <c r="I180" s="16">
        <v>12</v>
      </c>
      <c r="J180" s="50" t="s">
        <v>1171</v>
      </c>
      <c r="K180" s="33"/>
      <c r="L180" s="34"/>
    </row>
    <row r="181" spans="1:10" ht="15">
      <c r="A181" s="19" t="s">
        <v>657</v>
      </c>
      <c r="B181" s="46" t="s">
        <v>658</v>
      </c>
      <c r="C181" s="5">
        <v>42</v>
      </c>
      <c r="D181" s="5">
        <v>1336</v>
      </c>
      <c r="E181" s="10">
        <f>D181/C181</f>
        <v>31.80952380952381</v>
      </c>
      <c r="F181" s="38">
        <f>C181</f>
        <v>42</v>
      </c>
      <c r="G181" s="9">
        <f>IF(D181&lt;750,D181*1.05,D181*1.1)</f>
        <v>1469.6000000000001</v>
      </c>
      <c r="H181"/>
      <c r="I181" s="12">
        <v>34</v>
      </c>
      <c r="J181" s="50" t="s">
        <v>1091</v>
      </c>
    </row>
    <row r="182" spans="1:12" ht="15">
      <c r="A182" s="5" t="s">
        <v>98</v>
      </c>
      <c r="B182" s="27" t="s">
        <v>99</v>
      </c>
      <c r="C182" s="5">
        <v>10</v>
      </c>
      <c r="D182" s="5">
        <v>130</v>
      </c>
      <c r="E182" s="10">
        <f t="shared" si="21"/>
        <v>13</v>
      </c>
      <c r="F182" s="38">
        <f t="shared" si="22"/>
        <v>10</v>
      </c>
      <c r="G182" s="9">
        <f t="shared" si="23"/>
        <v>136.5</v>
      </c>
      <c r="I182" s="16">
        <v>45</v>
      </c>
      <c r="J182" s="50" t="s">
        <v>1157</v>
      </c>
      <c r="K182" s="33"/>
      <c r="L182" s="34"/>
    </row>
    <row r="183" spans="1:12" ht="15">
      <c r="A183" s="5" t="s">
        <v>683</v>
      </c>
      <c r="B183" s="46" t="s">
        <v>684</v>
      </c>
      <c r="C183" s="5">
        <v>42</v>
      </c>
      <c r="D183" s="5">
        <v>453</v>
      </c>
      <c r="E183" s="10">
        <f t="shared" si="21"/>
        <v>10.785714285714286</v>
      </c>
      <c r="F183" s="38">
        <f t="shared" si="22"/>
        <v>42</v>
      </c>
      <c r="G183" s="9">
        <f t="shared" si="23"/>
        <v>475.65000000000003</v>
      </c>
      <c r="H183"/>
      <c r="I183" s="16">
        <v>54</v>
      </c>
      <c r="J183" s="50" t="s">
        <v>1172</v>
      </c>
      <c r="K183" s="33"/>
      <c r="L183" s="34"/>
    </row>
    <row r="184" spans="1:15" ht="15">
      <c r="A184" s="17" t="s">
        <v>43</v>
      </c>
      <c r="B184" s="8"/>
      <c r="C184" s="9"/>
      <c r="D184" s="18">
        <f>SUM(D168:D183)</f>
        <v>19157</v>
      </c>
      <c r="E184" s="21"/>
      <c r="F184" s="9"/>
      <c r="G184" s="18">
        <f>SUM(G168:G183)</f>
        <v>20893.15</v>
      </c>
      <c r="H184" s="39"/>
      <c r="I184" s="42"/>
      <c r="K184" s="5"/>
      <c r="L184" s="5"/>
      <c r="M184" s="5"/>
      <c r="N184" s="5"/>
      <c r="O184" s="5"/>
    </row>
    <row r="185" spans="1:15" ht="15">
      <c r="A185" s="36"/>
      <c r="B185" s="37"/>
      <c r="C185" s="38"/>
      <c r="D185" s="39"/>
      <c r="E185" s="40"/>
      <c r="F185" s="38"/>
      <c r="G185" s="39"/>
      <c r="H185" s="39"/>
      <c r="I185" s="42"/>
      <c r="K185" s="5"/>
      <c r="L185" s="5"/>
      <c r="M185" s="5"/>
      <c r="N185" s="5"/>
      <c r="O185" s="5"/>
    </row>
    <row r="186" spans="1:15" ht="15">
      <c r="A186" s="5"/>
      <c r="B186" s="8"/>
      <c r="C186" s="9"/>
      <c r="D186" s="9"/>
      <c r="E186" s="10"/>
      <c r="F186" s="9"/>
      <c r="G186" s="9"/>
      <c r="H186" s="9"/>
      <c r="I186" s="14"/>
      <c r="K186" s="5"/>
      <c r="L186" s="5"/>
      <c r="M186" s="5"/>
      <c r="N186" s="5"/>
      <c r="O186" s="5"/>
    </row>
    <row r="187" spans="1:15" ht="15.75">
      <c r="A187" s="13" t="s">
        <v>165</v>
      </c>
      <c r="B187" s="8"/>
      <c r="C187" s="9"/>
      <c r="D187" s="9"/>
      <c r="E187" s="10"/>
      <c r="F187" s="9"/>
      <c r="G187" s="11"/>
      <c r="H187" s="11"/>
      <c r="I187" s="12"/>
      <c r="K187" s="5"/>
      <c r="L187" s="5"/>
      <c r="M187" s="5"/>
      <c r="N187" s="5"/>
      <c r="O187" s="5"/>
    </row>
    <row r="188" spans="1:15" ht="15">
      <c r="A188" s="15" t="s">
        <v>166</v>
      </c>
      <c r="B188" s="8"/>
      <c r="C188" s="9"/>
      <c r="D188" s="9"/>
      <c r="E188" s="10"/>
      <c r="F188" s="9"/>
      <c r="G188" s="11"/>
      <c r="H188" s="11"/>
      <c r="I188" s="12"/>
      <c r="K188" s="5"/>
      <c r="L188" s="5"/>
      <c r="M188" s="5"/>
      <c r="N188" s="5"/>
      <c r="O188" s="5"/>
    </row>
    <row r="189" spans="1:15" ht="15">
      <c r="A189" s="15" t="s">
        <v>970</v>
      </c>
      <c r="B189" s="8"/>
      <c r="C189" s="9"/>
      <c r="D189" s="9"/>
      <c r="E189" s="10"/>
      <c r="F189" s="9"/>
      <c r="G189" s="11"/>
      <c r="H189" s="11"/>
      <c r="I189" s="12"/>
      <c r="K189" s="5"/>
      <c r="L189" s="5"/>
      <c r="M189" s="5"/>
      <c r="N189" s="5"/>
      <c r="O189" s="5"/>
    </row>
    <row r="190" spans="1:15" ht="15">
      <c r="A190" s="5" t="s">
        <v>729</v>
      </c>
      <c r="B190" s="27" t="s">
        <v>730</v>
      </c>
      <c r="C190" s="5">
        <v>56</v>
      </c>
      <c r="D190" s="5">
        <v>434</v>
      </c>
      <c r="E190" s="10">
        <f>D190/C190</f>
        <v>7.75</v>
      </c>
      <c r="F190" s="38">
        <f>C190</f>
        <v>56</v>
      </c>
      <c r="G190" s="9">
        <f>IF(D190&lt;750,D190*1.05,D190*1.1)</f>
        <v>455.70000000000005</v>
      </c>
      <c r="H190" s="9"/>
      <c r="I190" s="16">
        <v>2</v>
      </c>
      <c r="J190" s="50" t="s">
        <v>1240</v>
      </c>
      <c r="K190" s="5"/>
      <c r="L190" s="5"/>
      <c r="M190" s="5"/>
      <c r="N190" s="5"/>
      <c r="O190" s="5"/>
    </row>
    <row r="191" spans="1:15" ht="15">
      <c r="A191" s="5" t="s">
        <v>167</v>
      </c>
      <c r="B191" s="27" t="s">
        <v>168</v>
      </c>
      <c r="C191" s="5">
        <v>54</v>
      </c>
      <c r="D191" s="5">
        <v>1313</v>
      </c>
      <c r="E191" s="10">
        <f aca="true" t="shared" si="24" ref="E191:E205">D191/C191</f>
        <v>24.314814814814813</v>
      </c>
      <c r="F191" s="38">
        <f aca="true" t="shared" si="25" ref="F191:F205">C191</f>
        <v>54</v>
      </c>
      <c r="G191" s="9">
        <f aca="true" t="shared" si="26" ref="G191:G205">IF(D191&lt;750,D191*1.05,D191*1.1)</f>
        <v>1444.3000000000002</v>
      </c>
      <c r="H191" s="9"/>
      <c r="I191" s="12">
        <v>54</v>
      </c>
      <c r="J191" s="50" t="s">
        <v>1003</v>
      </c>
      <c r="K191" s="5"/>
      <c r="L191" s="5"/>
      <c r="M191" s="5"/>
      <c r="N191" s="5"/>
      <c r="O191" s="5"/>
    </row>
    <row r="192" spans="1:15" ht="15">
      <c r="A192" s="5" t="s">
        <v>967</v>
      </c>
      <c r="B192" s="27" t="s">
        <v>128</v>
      </c>
      <c r="C192" s="5">
        <v>7</v>
      </c>
      <c r="D192" s="5">
        <v>40</v>
      </c>
      <c r="E192" s="10">
        <f>D192/C192</f>
        <v>5.714285714285714</v>
      </c>
      <c r="F192" s="38">
        <f>C192</f>
        <v>7</v>
      </c>
      <c r="G192" s="9">
        <f>IF(D192&lt;750,D192*1.05,D192*1.1)</f>
        <v>42</v>
      </c>
      <c r="H192" s="9"/>
      <c r="I192" s="16">
        <v>54</v>
      </c>
      <c r="J192" s="50" t="s">
        <v>1251</v>
      </c>
      <c r="K192" s="5"/>
      <c r="L192" s="5"/>
      <c r="M192" s="5"/>
      <c r="N192" s="5"/>
      <c r="O192" s="5"/>
    </row>
    <row r="193" spans="1:15" ht="15">
      <c r="A193" s="5" t="s">
        <v>765</v>
      </c>
      <c r="B193" s="27" t="s">
        <v>766</v>
      </c>
      <c r="C193" s="5">
        <v>4</v>
      </c>
      <c r="D193" s="5">
        <v>92</v>
      </c>
      <c r="E193" s="10">
        <f t="shared" si="24"/>
        <v>23</v>
      </c>
      <c r="F193" s="38">
        <f t="shared" si="25"/>
        <v>4</v>
      </c>
      <c r="G193" s="9">
        <f t="shared" si="26"/>
        <v>96.60000000000001</v>
      </c>
      <c r="I193" s="12">
        <v>1</v>
      </c>
      <c r="J193" s="50" t="s">
        <v>1250</v>
      </c>
      <c r="K193" s="5"/>
      <c r="L193" s="5"/>
      <c r="M193" s="5"/>
      <c r="N193" s="5"/>
      <c r="O193" s="5"/>
    </row>
    <row r="194" spans="1:15" ht="15">
      <c r="A194" s="5" t="s">
        <v>173</v>
      </c>
      <c r="B194" s="27" t="s">
        <v>174</v>
      </c>
      <c r="C194" s="5">
        <v>74</v>
      </c>
      <c r="D194" s="5">
        <v>2403</v>
      </c>
      <c r="E194" s="10">
        <f t="shared" si="24"/>
        <v>32.472972972972975</v>
      </c>
      <c r="F194" s="38">
        <f t="shared" si="25"/>
        <v>74</v>
      </c>
      <c r="G194" s="9">
        <f t="shared" si="26"/>
        <v>2643.3</v>
      </c>
      <c r="H194" s="9"/>
      <c r="I194" s="12">
        <v>54</v>
      </c>
      <c r="J194" s="50" t="s">
        <v>1241</v>
      </c>
      <c r="K194" s="5"/>
      <c r="L194" s="5"/>
      <c r="M194" s="5"/>
      <c r="N194" s="5"/>
      <c r="O194" s="5"/>
    </row>
    <row r="195" spans="1:15" ht="15">
      <c r="A195" s="5" t="s">
        <v>175</v>
      </c>
      <c r="B195" s="27" t="s">
        <v>176</v>
      </c>
      <c r="C195" s="5">
        <v>79</v>
      </c>
      <c r="D195" s="5">
        <v>3194</v>
      </c>
      <c r="E195" s="10">
        <f t="shared" si="24"/>
        <v>40.43037974683544</v>
      </c>
      <c r="F195" s="38">
        <f t="shared" si="25"/>
        <v>79</v>
      </c>
      <c r="G195" s="9">
        <f t="shared" si="26"/>
        <v>3513.4</v>
      </c>
      <c r="H195" s="9"/>
      <c r="I195" s="12">
        <v>12</v>
      </c>
      <c r="J195" s="50" t="s">
        <v>1242</v>
      </c>
      <c r="K195" s="5"/>
      <c r="L195" s="5"/>
      <c r="M195" s="5"/>
      <c r="N195" s="5"/>
      <c r="O195" s="5"/>
    </row>
    <row r="196" spans="1:15" ht="15">
      <c r="A196" s="5" t="s">
        <v>177</v>
      </c>
      <c r="B196" s="27" t="s">
        <v>178</v>
      </c>
      <c r="C196" s="5">
        <v>82</v>
      </c>
      <c r="D196" s="5">
        <v>1951</v>
      </c>
      <c r="E196" s="10">
        <f t="shared" si="24"/>
        <v>23.79268292682927</v>
      </c>
      <c r="F196" s="38">
        <f t="shared" si="25"/>
        <v>82</v>
      </c>
      <c r="G196" s="9">
        <f t="shared" si="26"/>
        <v>2146.1000000000004</v>
      </c>
      <c r="H196" s="9"/>
      <c r="I196" s="12">
        <v>34</v>
      </c>
      <c r="J196" s="50" t="s">
        <v>976</v>
      </c>
      <c r="K196" s="5"/>
      <c r="L196" s="5"/>
      <c r="M196" s="5"/>
      <c r="N196" s="5"/>
      <c r="O196" s="5"/>
    </row>
    <row r="197" spans="1:15" ht="15">
      <c r="A197" s="5" t="s">
        <v>555</v>
      </c>
      <c r="B197" s="46" t="s">
        <v>556</v>
      </c>
      <c r="C197" s="5">
        <v>56</v>
      </c>
      <c r="D197" s="5">
        <v>1411</v>
      </c>
      <c r="E197" s="10">
        <f t="shared" si="24"/>
        <v>25.196428571428573</v>
      </c>
      <c r="F197" s="38">
        <f t="shared" si="25"/>
        <v>56</v>
      </c>
      <c r="G197" s="9">
        <f t="shared" si="26"/>
        <v>1552.1000000000001</v>
      </c>
      <c r="H197"/>
      <c r="I197" s="12">
        <v>321</v>
      </c>
      <c r="J197" s="50" t="s">
        <v>1224</v>
      </c>
      <c r="K197" s="5"/>
      <c r="L197" s="5"/>
      <c r="M197" s="5"/>
      <c r="N197" s="5"/>
      <c r="O197" s="5"/>
    </row>
    <row r="198" spans="1:15" ht="15">
      <c r="A198" s="5" t="s">
        <v>823</v>
      </c>
      <c r="B198" s="27" t="s">
        <v>824</v>
      </c>
      <c r="C198" s="5">
        <v>70</v>
      </c>
      <c r="D198" s="5">
        <v>2044</v>
      </c>
      <c r="E198" s="10">
        <f t="shared" si="24"/>
        <v>29.2</v>
      </c>
      <c r="F198" s="38">
        <f t="shared" si="25"/>
        <v>70</v>
      </c>
      <c r="G198" s="9">
        <f t="shared" si="26"/>
        <v>2248.4</v>
      </c>
      <c r="H198" s="9"/>
      <c r="I198" s="16">
        <v>34</v>
      </c>
      <c r="J198" s="50" t="s">
        <v>1247</v>
      </c>
      <c r="K198" s="5"/>
      <c r="L198" s="5"/>
      <c r="M198" s="5"/>
      <c r="N198" s="5"/>
      <c r="O198" s="5"/>
    </row>
    <row r="199" spans="1:15" ht="15">
      <c r="A199" s="5" t="s">
        <v>179</v>
      </c>
      <c r="B199" s="27" t="s">
        <v>180</v>
      </c>
      <c r="C199" s="5">
        <v>77</v>
      </c>
      <c r="D199" s="5">
        <v>2504</v>
      </c>
      <c r="E199" s="10">
        <f t="shared" si="24"/>
        <v>32.51948051948052</v>
      </c>
      <c r="F199" s="38">
        <f t="shared" si="25"/>
        <v>77</v>
      </c>
      <c r="G199" s="9">
        <f t="shared" si="26"/>
        <v>2754.4</v>
      </c>
      <c r="I199" s="16">
        <v>45</v>
      </c>
      <c r="J199" s="50" t="s">
        <v>1245</v>
      </c>
      <c r="K199" s="5"/>
      <c r="L199" s="5"/>
      <c r="M199" s="5"/>
      <c r="N199" s="5"/>
      <c r="O199" s="5"/>
    </row>
    <row r="200" spans="1:15" ht="15">
      <c r="A200" s="5" t="s">
        <v>181</v>
      </c>
      <c r="B200" s="27" t="s">
        <v>182</v>
      </c>
      <c r="C200" s="5">
        <v>81</v>
      </c>
      <c r="D200" s="5">
        <v>2196</v>
      </c>
      <c r="E200" s="10">
        <f t="shared" si="24"/>
        <v>27.11111111111111</v>
      </c>
      <c r="F200" s="38">
        <f t="shared" si="25"/>
        <v>81</v>
      </c>
      <c r="G200" s="9">
        <f t="shared" si="26"/>
        <v>2415.6000000000004</v>
      </c>
      <c r="I200" s="16">
        <v>12</v>
      </c>
      <c r="J200" s="50" t="s">
        <v>1246</v>
      </c>
      <c r="K200" s="5"/>
      <c r="L200" s="5"/>
      <c r="M200" s="5"/>
      <c r="N200" s="5"/>
      <c r="O200" s="5"/>
    </row>
    <row r="201" spans="1:12" ht="15">
      <c r="A201" s="5" t="s">
        <v>187</v>
      </c>
      <c r="B201" s="27" t="s">
        <v>188</v>
      </c>
      <c r="C201" s="5">
        <v>76</v>
      </c>
      <c r="D201" s="5">
        <v>1330</v>
      </c>
      <c r="E201" s="10">
        <f t="shared" si="24"/>
        <v>17.5</v>
      </c>
      <c r="F201" s="38">
        <f t="shared" si="25"/>
        <v>76</v>
      </c>
      <c r="G201" s="9">
        <f t="shared" si="26"/>
        <v>1463.0000000000002</v>
      </c>
      <c r="H201" s="9"/>
      <c r="I201" s="16">
        <v>54</v>
      </c>
      <c r="J201" s="50" t="s">
        <v>1243</v>
      </c>
      <c r="K201" s="33"/>
      <c r="L201" s="34"/>
    </row>
    <row r="202" spans="1:15" ht="15">
      <c r="A202" s="5" t="s">
        <v>189</v>
      </c>
      <c r="B202" s="27" t="s">
        <v>190</v>
      </c>
      <c r="C202" s="5">
        <v>28</v>
      </c>
      <c r="D202" s="5">
        <v>610</v>
      </c>
      <c r="E202" s="10">
        <f t="shared" si="24"/>
        <v>21.785714285714285</v>
      </c>
      <c r="F202" s="38">
        <f t="shared" si="25"/>
        <v>28</v>
      </c>
      <c r="G202" s="9">
        <f t="shared" si="26"/>
        <v>640.5</v>
      </c>
      <c r="I202" s="16">
        <v>45</v>
      </c>
      <c r="J202" s="50" t="s">
        <v>1178</v>
      </c>
      <c r="K202" s="5"/>
      <c r="L202" s="5"/>
      <c r="M202" s="5"/>
      <c r="N202" s="5"/>
      <c r="O202" s="5"/>
    </row>
    <row r="203" spans="1:15" ht="15">
      <c r="A203" s="5" t="s">
        <v>874</v>
      </c>
      <c r="B203" s="27" t="s">
        <v>875</v>
      </c>
      <c r="C203" s="5">
        <v>8</v>
      </c>
      <c r="D203" s="5">
        <v>19</v>
      </c>
      <c r="E203" s="10">
        <f t="shared" si="24"/>
        <v>2.375</v>
      </c>
      <c r="F203" s="38">
        <f t="shared" si="25"/>
        <v>8</v>
      </c>
      <c r="G203" s="9">
        <f t="shared" si="26"/>
        <v>19.95</v>
      </c>
      <c r="H203" s="9"/>
      <c r="I203" s="16">
        <v>3</v>
      </c>
      <c r="J203" s="50" t="s">
        <v>1248</v>
      </c>
      <c r="K203" s="5"/>
      <c r="L203" s="5"/>
      <c r="M203" s="5"/>
      <c r="N203" s="5"/>
      <c r="O203" s="5"/>
    </row>
    <row r="204" spans="1:12" ht="15">
      <c r="A204" s="5" t="s">
        <v>197</v>
      </c>
      <c r="B204" s="27" t="s">
        <v>198</v>
      </c>
      <c r="C204" s="5">
        <v>78</v>
      </c>
      <c r="D204" s="5">
        <v>2936</v>
      </c>
      <c r="E204" s="10">
        <f t="shared" si="24"/>
        <v>37.64102564102564</v>
      </c>
      <c r="F204" s="38">
        <f t="shared" si="25"/>
        <v>78</v>
      </c>
      <c r="G204" s="9">
        <f t="shared" si="26"/>
        <v>3229.6000000000004</v>
      </c>
      <c r="I204" s="16">
        <v>23</v>
      </c>
      <c r="J204" s="50" t="s">
        <v>1244</v>
      </c>
      <c r="K204" s="33"/>
      <c r="L204" s="34"/>
    </row>
    <row r="205" spans="1:10" ht="15">
      <c r="A205" s="5" t="s">
        <v>379</v>
      </c>
      <c r="B205" s="27" t="s">
        <v>380</v>
      </c>
      <c r="C205" s="5">
        <v>68</v>
      </c>
      <c r="D205" s="5">
        <v>1025</v>
      </c>
      <c r="E205" s="10">
        <f t="shared" si="24"/>
        <v>15.073529411764707</v>
      </c>
      <c r="F205" s="38">
        <f t="shared" si="25"/>
        <v>68</v>
      </c>
      <c r="G205" s="9">
        <f t="shared" si="26"/>
        <v>1127.5</v>
      </c>
      <c r="H205" s="5"/>
      <c r="I205" s="12">
        <v>45</v>
      </c>
      <c r="J205" s="50" t="s">
        <v>1249</v>
      </c>
    </row>
    <row r="206" spans="1:15" ht="15">
      <c r="A206" s="17" t="s">
        <v>199</v>
      </c>
      <c r="B206" s="20"/>
      <c r="C206" s="9"/>
      <c r="D206" s="18">
        <f>SUM(D190:D205)</f>
        <v>23502</v>
      </c>
      <c r="E206" s="21"/>
      <c r="F206" s="9"/>
      <c r="G206" s="18">
        <f>SUM(G190:G205)</f>
        <v>25792.450000000004</v>
      </c>
      <c r="H206" s="18"/>
      <c r="I206" s="12"/>
      <c r="K206" s="5"/>
      <c r="L206" s="5"/>
      <c r="M206" s="5"/>
      <c r="N206" s="5"/>
      <c r="O206" s="5"/>
    </row>
    <row r="207" spans="1:15" ht="15">
      <c r="A207" s="5"/>
      <c r="B207" s="8"/>
      <c r="C207" s="9"/>
      <c r="D207" s="9"/>
      <c r="E207" s="10"/>
      <c r="F207" s="9"/>
      <c r="G207" s="9"/>
      <c r="H207" s="9"/>
      <c r="I207" s="14"/>
      <c r="K207" s="5"/>
      <c r="L207" s="5"/>
      <c r="M207" s="5"/>
      <c r="N207" s="5"/>
      <c r="O207" s="5"/>
    </row>
    <row r="208" spans="1:15" ht="15">
      <c r="A208" s="22"/>
      <c r="B208" s="20"/>
      <c r="C208" s="9"/>
      <c r="D208" s="23"/>
      <c r="E208" s="21"/>
      <c r="F208" s="9"/>
      <c r="G208" s="11"/>
      <c r="H208" s="11"/>
      <c r="I208" s="12"/>
      <c r="K208" s="5"/>
      <c r="L208" s="5"/>
      <c r="M208" s="5"/>
      <c r="N208" s="5"/>
      <c r="O208" s="5"/>
    </row>
    <row r="209" spans="1:15" ht="15.75">
      <c r="A209" s="13" t="s">
        <v>200</v>
      </c>
      <c r="B209" s="8"/>
      <c r="C209" s="9"/>
      <c r="D209" s="9"/>
      <c r="E209" s="10"/>
      <c r="F209" s="9"/>
      <c r="G209" s="11"/>
      <c r="H209" s="11"/>
      <c r="I209" s="12"/>
      <c r="K209" s="5"/>
      <c r="L209" s="5"/>
      <c r="M209" s="5"/>
      <c r="N209" s="5"/>
      <c r="O209" s="5"/>
    </row>
    <row r="210" spans="1:15" ht="15">
      <c r="A210" s="15" t="s">
        <v>201</v>
      </c>
      <c r="B210" s="8"/>
      <c r="C210" s="9"/>
      <c r="D210" s="9"/>
      <c r="E210" s="10"/>
      <c r="F210" s="9"/>
      <c r="G210" s="11"/>
      <c r="H210" s="11"/>
      <c r="I210" s="12"/>
      <c r="K210" s="5"/>
      <c r="L210" s="5"/>
      <c r="M210" s="5"/>
      <c r="N210" s="5"/>
      <c r="O210" s="5"/>
    </row>
    <row r="211" spans="1:15" ht="15">
      <c r="A211" s="5" t="s">
        <v>204</v>
      </c>
      <c r="B211" s="27" t="s">
        <v>205</v>
      </c>
      <c r="C211" s="5">
        <v>73</v>
      </c>
      <c r="D211" s="5">
        <v>2785</v>
      </c>
      <c r="E211" s="10">
        <f>D211/C211</f>
        <v>38.15068493150685</v>
      </c>
      <c r="F211" s="38">
        <f>C211</f>
        <v>73</v>
      </c>
      <c r="G211" s="9">
        <f>IF(D211&lt;750,D211*1.05,D211*1.1)</f>
        <v>3063.5000000000005</v>
      </c>
      <c r="H211" s="9"/>
      <c r="I211" s="16">
        <v>23</v>
      </c>
      <c r="J211" s="50" t="s">
        <v>1032</v>
      </c>
      <c r="K211" s="5"/>
      <c r="L211" s="5"/>
      <c r="M211" s="5"/>
      <c r="N211" s="5"/>
      <c r="O211" s="5"/>
    </row>
    <row r="212" spans="1:15" ht="15">
      <c r="A212" s="5" t="s">
        <v>244</v>
      </c>
      <c r="B212" s="27" t="s">
        <v>245</v>
      </c>
      <c r="C212" s="5">
        <v>31</v>
      </c>
      <c r="D212" s="5">
        <v>263</v>
      </c>
      <c r="E212" s="10">
        <f aca="true" t="shared" si="27" ref="E212:E228">D212/C212</f>
        <v>8.483870967741936</v>
      </c>
      <c r="F212" s="38">
        <f aca="true" t="shared" si="28" ref="F212:F228">C212</f>
        <v>31</v>
      </c>
      <c r="G212" s="9">
        <f aca="true" t="shared" si="29" ref="G212:G228">IF(D212&lt;750,D212*1.05,D212*1.1)</f>
        <v>276.15000000000003</v>
      </c>
      <c r="I212" s="16">
        <v>43</v>
      </c>
      <c r="J212" s="50" t="s">
        <v>1044</v>
      </c>
      <c r="K212" s="5"/>
      <c r="L212" s="5"/>
      <c r="M212" s="5"/>
      <c r="N212" s="5"/>
      <c r="O212" s="5"/>
    </row>
    <row r="213" spans="1:15" ht="15">
      <c r="A213" s="5" t="s">
        <v>206</v>
      </c>
      <c r="B213" s="27"/>
      <c r="C213" s="5"/>
      <c r="D213" s="5"/>
      <c r="E213" s="10"/>
      <c r="F213" s="9"/>
      <c r="G213" s="9"/>
      <c r="I213" s="12"/>
      <c r="J213" s="50" t="s">
        <v>1033</v>
      </c>
      <c r="K213" s="5"/>
      <c r="L213" s="5"/>
      <c r="M213" s="5"/>
      <c r="N213" s="5"/>
      <c r="O213" s="5"/>
    </row>
    <row r="214" spans="1:15" ht="15">
      <c r="A214" s="5" t="s">
        <v>207</v>
      </c>
      <c r="B214" s="27" t="s">
        <v>208</v>
      </c>
      <c r="C214" s="5">
        <v>59</v>
      </c>
      <c r="D214" s="5">
        <v>789</v>
      </c>
      <c r="E214" s="10">
        <f t="shared" si="27"/>
        <v>13.372881355932204</v>
      </c>
      <c r="F214" s="38">
        <f t="shared" si="28"/>
        <v>59</v>
      </c>
      <c r="G214" s="9">
        <f t="shared" si="29"/>
        <v>867.9000000000001</v>
      </c>
      <c r="I214" s="16">
        <v>54</v>
      </c>
      <c r="J214" s="50" t="s">
        <v>1034</v>
      </c>
      <c r="K214" s="5"/>
      <c r="L214" s="5"/>
      <c r="M214" s="5"/>
      <c r="N214" s="5"/>
      <c r="O214" s="5"/>
    </row>
    <row r="215" spans="1:15" ht="15">
      <c r="A215" s="5" t="s">
        <v>185</v>
      </c>
      <c r="B215" s="27" t="s">
        <v>186</v>
      </c>
      <c r="C215" s="5">
        <v>81</v>
      </c>
      <c r="D215" s="5">
        <v>1508</v>
      </c>
      <c r="E215" s="10">
        <f t="shared" si="27"/>
        <v>18.617283950617285</v>
      </c>
      <c r="F215" s="38">
        <f t="shared" si="28"/>
        <v>81</v>
      </c>
      <c r="G215" s="9">
        <f t="shared" si="29"/>
        <v>1658.8000000000002</v>
      </c>
      <c r="I215" s="16">
        <v>21</v>
      </c>
      <c r="J215" s="50" t="s">
        <v>987</v>
      </c>
      <c r="K215" s="5"/>
      <c r="L215" s="5"/>
      <c r="M215" s="5"/>
      <c r="N215" s="5"/>
      <c r="O215" s="5"/>
    </row>
    <row r="216" spans="1:15" ht="15">
      <c r="A216" s="5" t="s">
        <v>846</v>
      </c>
      <c r="B216" s="27" t="s">
        <v>847</v>
      </c>
      <c r="C216" s="5">
        <v>41</v>
      </c>
      <c r="D216" s="5">
        <v>427</v>
      </c>
      <c r="E216" s="10">
        <f t="shared" si="27"/>
        <v>10.414634146341463</v>
      </c>
      <c r="F216" s="38">
        <f t="shared" si="28"/>
        <v>41</v>
      </c>
      <c r="G216" s="9">
        <f t="shared" si="29"/>
        <v>448.35</v>
      </c>
      <c r="H216" s="9"/>
      <c r="I216" s="16">
        <v>34</v>
      </c>
      <c r="J216" s="50" t="s">
        <v>1041</v>
      </c>
      <c r="K216" s="5"/>
      <c r="L216" s="5"/>
      <c r="M216" s="5"/>
      <c r="N216" s="5"/>
      <c r="O216" s="5"/>
    </row>
    <row r="217" spans="1:15" ht="15">
      <c r="A217" s="5" t="s">
        <v>860</v>
      </c>
      <c r="B217" s="27" t="s">
        <v>861</v>
      </c>
      <c r="C217" s="5">
        <v>16</v>
      </c>
      <c r="D217" s="5">
        <v>172</v>
      </c>
      <c r="E217" s="10">
        <f>D217/C217</f>
        <v>10.75</v>
      </c>
      <c r="F217" s="38">
        <f>C217</f>
        <v>16</v>
      </c>
      <c r="G217" s="9">
        <f>IF(D217&lt;750,D217*1.05,D217*1.1)</f>
        <v>180.6</v>
      </c>
      <c r="H217" s="9"/>
      <c r="I217" s="16">
        <v>12</v>
      </c>
      <c r="J217" s="50" t="s">
        <v>1046</v>
      </c>
      <c r="K217" s="5"/>
      <c r="L217" s="5"/>
      <c r="M217" s="5"/>
      <c r="N217" s="5"/>
      <c r="O217" s="5"/>
    </row>
    <row r="218" spans="1:15" ht="15">
      <c r="A218" s="5" t="s">
        <v>191</v>
      </c>
      <c r="B218" s="27" t="s">
        <v>192</v>
      </c>
      <c r="C218" s="5">
        <v>45</v>
      </c>
      <c r="D218" s="5">
        <v>516</v>
      </c>
      <c r="E218" s="10">
        <f t="shared" si="27"/>
        <v>11.466666666666667</v>
      </c>
      <c r="F218" s="38">
        <f t="shared" si="28"/>
        <v>45</v>
      </c>
      <c r="G218" s="9">
        <f t="shared" si="29"/>
        <v>541.8000000000001</v>
      </c>
      <c r="I218" s="16">
        <v>34</v>
      </c>
      <c r="J218" s="50" t="s">
        <v>1042</v>
      </c>
      <c r="K218" s="5"/>
      <c r="L218" s="5"/>
      <c r="M218" s="5"/>
      <c r="N218" s="5"/>
      <c r="O218" s="5"/>
    </row>
    <row r="219" spans="1:15" ht="15">
      <c r="A219" s="5" t="s">
        <v>211</v>
      </c>
      <c r="B219" s="27" t="s">
        <v>212</v>
      </c>
      <c r="C219" s="5">
        <v>67</v>
      </c>
      <c r="D219" s="5">
        <v>2464</v>
      </c>
      <c r="E219" s="10">
        <f t="shared" si="27"/>
        <v>36.776119402985074</v>
      </c>
      <c r="F219" s="38">
        <f t="shared" si="28"/>
        <v>67</v>
      </c>
      <c r="G219" s="9">
        <f t="shared" si="29"/>
        <v>2710.4</v>
      </c>
      <c r="H219" s="9"/>
      <c r="I219" s="12">
        <v>5</v>
      </c>
      <c r="J219" s="50" t="s">
        <v>1035</v>
      </c>
      <c r="K219" s="5"/>
      <c r="L219" s="5"/>
      <c r="M219" s="5"/>
      <c r="N219" s="5"/>
      <c r="O219" s="5"/>
    </row>
    <row r="220" spans="1:15" ht="15">
      <c r="A220" s="5" t="s">
        <v>213</v>
      </c>
      <c r="B220" s="27" t="s">
        <v>214</v>
      </c>
      <c r="C220" s="5">
        <v>78</v>
      </c>
      <c r="D220" s="5">
        <v>2153</v>
      </c>
      <c r="E220" s="10">
        <f t="shared" si="27"/>
        <v>27.602564102564102</v>
      </c>
      <c r="F220" s="38">
        <f t="shared" si="28"/>
        <v>78</v>
      </c>
      <c r="G220" s="9">
        <f t="shared" si="29"/>
        <v>2368.3</v>
      </c>
      <c r="H220" s="9"/>
      <c r="I220" s="12">
        <v>5</v>
      </c>
      <c r="J220" s="50" t="s">
        <v>1036</v>
      </c>
      <c r="K220" s="5"/>
      <c r="L220" s="5"/>
      <c r="M220" s="5"/>
      <c r="N220" s="5"/>
      <c r="O220" s="5"/>
    </row>
    <row r="221" spans="1:14" ht="15">
      <c r="A221" s="5" t="s">
        <v>215</v>
      </c>
      <c r="B221" s="27" t="s">
        <v>216</v>
      </c>
      <c r="C221" s="5">
        <v>82</v>
      </c>
      <c r="D221" s="5">
        <v>2825</v>
      </c>
      <c r="E221" s="10">
        <f t="shared" si="27"/>
        <v>34.451219512195124</v>
      </c>
      <c r="F221" s="38">
        <f t="shared" si="28"/>
        <v>82</v>
      </c>
      <c r="G221" s="9">
        <f t="shared" si="29"/>
        <v>3107.5000000000005</v>
      </c>
      <c r="H221" s="9"/>
      <c r="I221" s="12">
        <v>12</v>
      </c>
      <c r="J221" s="50" t="s">
        <v>976</v>
      </c>
      <c r="K221" s="5"/>
      <c r="L221" s="5"/>
      <c r="M221" s="5"/>
      <c r="N221" s="5"/>
    </row>
    <row r="222" spans="1:10" ht="15">
      <c r="A222" s="5" t="s">
        <v>651</v>
      </c>
      <c r="B222" s="46" t="s">
        <v>652</v>
      </c>
      <c r="C222" s="5">
        <v>18</v>
      </c>
      <c r="D222" s="5">
        <v>262</v>
      </c>
      <c r="E222" s="10">
        <f>D222/C222</f>
        <v>14.555555555555555</v>
      </c>
      <c r="F222" s="38">
        <f>C222</f>
        <v>18</v>
      </c>
      <c r="G222" s="9">
        <f>IF(D222&lt;750,D222*1.05,D222*1.1)</f>
        <v>275.1</v>
      </c>
      <c r="I222" s="12">
        <v>342</v>
      </c>
      <c r="J222" s="50" t="s">
        <v>1045</v>
      </c>
    </row>
    <row r="223" spans="1:15" ht="15" customHeight="1">
      <c r="A223" s="5" t="s">
        <v>899</v>
      </c>
      <c r="B223" s="27" t="s">
        <v>900</v>
      </c>
      <c r="C223" s="5">
        <v>54</v>
      </c>
      <c r="D223" s="5">
        <v>708</v>
      </c>
      <c r="E223" s="10">
        <f t="shared" si="27"/>
        <v>13.11111111111111</v>
      </c>
      <c r="F223" s="38">
        <f t="shared" si="28"/>
        <v>54</v>
      </c>
      <c r="G223" s="9">
        <f t="shared" si="29"/>
        <v>743.4</v>
      </c>
      <c r="H223" s="9"/>
      <c r="I223" s="16">
        <v>54</v>
      </c>
      <c r="J223" s="50" t="s">
        <v>1043</v>
      </c>
      <c r="K223" s="5"/>
      <c r="L223" s="5"/>
      <c r="M223" s="5"/>
      <c r="N223" s="5"/>
      <c r="O223" s="5"/>
    </row>
    <row r="224" spans="1:15" ht="15">
      <c r="A224" s="5" t="s">
        <v>903</v>
      </c>
      <c r="B224" s="27" t="s">
        <v>904</v>
      </c>
      <c r="C224" s="5">
        <v>31</v>
      </c>
      <c r="D224" s="5">
        <v>168</v>
      </c>
      <c r="E224" s="10">
        <f>D224/C224</f>
        <v>5.419354838709677</v>
      </c>
      <c r="F224" s="38">
        <f>C224</f>
        <v>31</v>
      </c>
      <c r="G224" s="9">
        <f>IF(D224&lt;750,D224*1.05,D224*1.1)</f>
        <v>176.4</v>
      </c>
      <c r="H224" s="9"/>
      <c r="I224" s="16">
        <v>45</v>
      </c>
      <c r="J224" s="50" t="s">
        <v>1044</v>
      </c>
      <c r="K224" s="5"/>
      <c r="L224" s="5"/>
      <c r="M224" s="5"/>
      <c r="N224" s="5"/>
      <c r="O224" s="5"/>
    </row>
    <row r="225" spans="1:12" ht="15">
      <c r="A225" s="5" t="s">
        <v>217</v>
      </c>
      <c r="B225" s="27" t="s">
        <v>218</v>
      </c>
      <c r="C225" s="5">
        <v>79</v>
      </c>
      <c r="D225" s="5">
        <v>1901</v>
      </c>
      <c r="E225" s="10">
        <f t="shared" si="27"/>
        <v>24.063291139240505</v>
      </c>
      <c r="F225" s="38">
        <f t="shared" si="28"/>
        <v>79</v>
      </c>
      <c r="G225" s="9">
        <f t="shared" si="29"/>
        <v>2091.1000000000004</v>
      </c>
      <c r="I225" s="16">
        <v>54</v>
      </c>
      <c r="J225" s="50" t="s">
        <v>1037</v>
      </c>
      <c r="K225" s="33"/>
      <c r="L225" s="34"/>
    </row>
    <row r="226" spans="1:10" ht="15">
      <c r="A226" s="5" t="s">
        <v>221</v>
      </c>
      <c r="B226" s="27" t="s">
        <v>222</v>
      </c>
      <c r="C226" s="5">
        <v>71</v>
      </c>
      <c r="D226" s="5">
        <v>1271</v>
      </c>
      <c r="E226" s="10">
        <f t="shared" si="27"/>
        <v>17.901408450704224</v>
      </c>
      <c r="F226" s="38">
        <f t="shared" si="28"/>
        <v>71</v>
      </c>
      <c r="G226" s="9">
        <f t="shared" si="29"/>
        <v>1398.1000000000001</v>
      </c>
      <c r="H226" s="9"/>
      <c r="I226" s="12">
        <v>12</v>
      </c>
      <c r="J226" s="50" t="s">
        <v>1038</v>
      </c>
    </row>
    <row r="227" spans="1:12" ht="15">
      <c r="A227" s="5" t="s">
        <v>223</v>
      </c>
      <c r="B227" s="27" t="s">
        <v>224</v>
      </c>
      <c r="C227" s="5">
        <v>72</v>
      </c>
      <c r="D227" s="5">
        <v>1872</v>
      </c>
      <c r="E227" s="10">
        <f t="shared" si="27"/>
        <v>26</v>
      </c>
      <c r="F227" s="38">
        <f t="shared" si="28"/>
        <v>72</v>
      </c>
      <c r="G227" s="9">
        <f t="shared" si="29"/>
        <v>2059.2000000000003</v>
      </c>
      <c r="I227" s="12">
        <v>23</v>
      </c>
      <c r="J227" s="50" t="s">
        <v>1039</v>
      </c>
      <c r="K227" s="33"/>
      <c r="L227" s="34"/>
    </row>
    <row r="228" spans="1:10" ht="15">
      <c r="A228" s="5" t="s">
        <v>225</v>
      </c>
      <c r="B228" s="27" t="s">
        <v>226</v>
      </c>
      <c r="C228" s="5">
        <v>68</v>
      </c>
      <c r="D228" s="5">
        <v>1637</v>
      </c>
      <c r="E228" s="10">
        <f t="shared" si="27"/>
        <v>24.073529411764707</v>
      </c>
      <c r="F228" s="38">
        <f t="shared" si="28"/>
        <v>68</v>
      </c>
      <c r="G228" s="9">
        <f t="shared" si="29"/>
        <v>1800.7</v>
      </c>
      <c r="H228" s="9"/>
      <c r="I228" s="12">
        <v>345</v>
      </c>
      <c r="J228" s="50" t="s">
        <v>1040</v>
      </c>
    </row>
    <row r="229" spans="1:15" ht="15">
      <c r="A229" s="17" t="s">
        <v>227</v>
      </c>
      <c r="B229" s="20"/>
      <c r="C229" s="9"/>
      <c r="D229" s="18">
        <f>SUM(D211:D228)</f>
        <v>21721</v>
      </c>
      <c r="E229" s="21"/>
      <c r="F229" s="9"/>
      <c r="G229" s="18">
        <f>SUM(G211:G228)</f>
        <v>23767.300000000003</v>
      </c>
      <c r="H229" s="18"/>
      <c r="I229" s="12"/>
      <c r="K229" s="5"/>
      <c r="L229" s="5"/>
      <c r="M229" s="5"/>
      <c r="N229" s="5"/>
      <c r="O229" s="5"/>
    </row>
    <row r="230" spans="5:15" ht="15">
      <c r="E230" s="24"/>
      <c r="K230" s="5"/>
      <c r="L230" s="5"/>
      <c r="M230" s="5"/>
      <c r="N230" s="5"/>
      <c r="O230" s="5"/>
    </row>
    <row r="231" spans="1:15" ht="15">
      <c r="A231" s="5"/>
      <c r="B231" s="8"/>
      <c r="C231" s="9"/>
      <c r="D231" s="9"/>
      <c r="E231" s="10"/>
      <c r="F231" s="9"/>
      <c r="G231" s="9"/>
      <c r="H231" s="9"/>
      <c r="I231" s="14"/>
      <c r="K231" s="5"/>
      <c r="L231" s="5"/>
      <c r="M231" s="5"/>
      <c r="N231" s="5"/>
      <c r="O231" s="5"/>
    </row>
    <row r="232" spans="1:15" ht="15.75">
      <c r="A232" s="13" t="s">
        <v>228</v>
      </c>
      <c r="B232" s="8"/>
      <c r="C232" s="9"/>
      <c r="D232" s="9"/>
      <c r="E232" s="10"/>
      <c r="F232" s="9"/>
      <c r="G232" s="11"/>
      <c r="H232" s="11"/>
      <c r="I232" s="12"/>
      <c r="K232" s="5"/>
      <c r="L232" s="5"/>
      <c r="M232" s="5"/>
      <c r="N232" s="5"/>
      <c r="O232" s="5"/>
    </row>
    <row r="233" spans="1:15" ht="15">
      <c r="A233" s="15" t="s">
        <v>229</v>
      </c>
      <c r="B233" s="8"/>
      <c r="C233" s="9"/>
      <c r="D233" s="9"/>
      <c r="E233" s="10"/>
      <c r="F233" s="9"/>
      <c r="G233" s="11"/>
      <c r="H233" s="11"/>
      <c r="I233" s="12"/>
      <c r="K233" s="5"/>
      <c r="L233" s="5"/>
      <c r="M233" s="5"/>
      <c r="N233" s="5"/>
      <c r="O233" s="5"/>
    </row>
    <row r="234" spans="1:15" ht="15">
      <c r="A234" s="5" t="s">
        <v>109</v>
      </c>
      <c r="B234" s="27" t="s">
        <v>110</v>
      </c>
      <c r="C234" s="5">
        <v>82</v>
      </c>
      <c r="D234" s="5">
        <v>2581</v>
      </c>
      <c r="E234" s="10">
        <f aca="true" t="shared" si="30" ref="E234:E251">D234/C234</f>
        <v>31.475609756097562</v>
      </c>
      <c r="F234" s="38">
        <f aca="true" t="shared" si="31" ref="F234:F251">C234</f>
        <v>82</v>
      </c>
      <c r="G234" s="9">
        <f aca="true" t="shared" si="32" ref="G234:G251">IF(D234&lt;750,D234*1.05,D234*1.1)</f>
        <v>2839.1000000000004</v>
      </c>
      <c r="I234" s="12">
        <v>12</v>
      </c>
      <c r="J234" s="50" t="s">
        <v>976</v>
      </c>
      <c r="K234" s="5"/>
      <c r="L234" s="5"/>
      <c r="M234" s="5"/>
      <c r="N234" s="5"/>
      <c r="O234" s="5"/>
    </row>
    <row r="235" spans="1:15" ht="15">
      <c r="A235" s="5" t="s">
        <v>232</v>
      </c>
      <c r="B235" s="27" t="s">
        <v>233</v>
      </c>
      <c r="C235" s="5">
        <v>73</v>
      </c>
      <c r="D235" s="5">
        <v>1478</v>
      </c>
      <c r="E235" s="10">
        <f t="shared" si="30"/>
        <v>20.246575342465754</v>
      </c>
      <c r="F235" s="38">
        <f t="shared" si="31"/>
        <v>73</v>
      </c>
      <c r="G235" s="9">
        <f t="shared" si="32"/>
        <v>1625.8000000000002</v>
      </c>
      <c r="H235" s="9"/>
      <c r="I235" s="16">
        <v>45</v>
      </c>
      <c r="J235" s="50" t="s">
        <v>1006</v>
      </c>
      <c r="K235" s="5"/>
      <c r="L235" s="5"/>
      <c r="M235" s="5"/>
      <c r="N235" s="5"/>
      <c r="O235" s="5"/>
    </row>
    <row r="236" spans="1:15" ht="15">
      <c r="A236" s="5" t="s">
        <v>17</v>
      </c>
      <c r="B236" s="27" t="s">
        <v>18</v>
      </c>
      <c r="C236" s="5">
        <v>16</v>
      </c>
      <c r="D236" s="5">
        <v>98</v>
      </c>
      <c r="E236" s="10">
        <f>D236/C236</f>
        <v>6.125</v>
      </c>
      <c r="F236" s="38">
        <f>C236</f>
        <v>16</v>
      </c>
      <c r="G236" s="9">
        <f>IF(D236&lt;750,D236*1.05,D236*1.1)</f>
        <v>102.9</v>
      </c>
      <c r="I236" s="16">
        <v>435</v>
      </c>
      <c r="J236" s="50" t="s">
        <v>1018</v>
      </c>
      <c r="K236" s="5"/>
      <c r="L236" s="5"/>
      <c r="M236" s="5"/>
      <c r="N236" s="5"/>
      <c r="O236" s="5"/>
    </row>
    <row r="237" spans="1:15" ht="15">
      <c r="A237" s="5" t="s">
        <v>238</v>
      </c>
      <c r="B237" s="27" t="s">
        <v>239</v>
      </c>
      <c r="C237" s="5">
        <v>71</v>
      </c>
      <c r="D237" s="5">
        <v>1478</v>
      </c>
      <c r="E237" s="10">
        <f t="shared" si="30"/>
        <v>20.816901408450704</v>
      </c>
      <c r="F237" s="38">
        <f t="shared" si="31"/>
        <v>71</v>
      </c>
      <c r="G237" s="9">
        <f t="shared" si="32"/>
        <v>1625.8000000000002</v>
      </c>
      <c r="I237" s="16">
        <v>21</v>
      </c>
      <c r="J237" s="50" t="s">
        <v>1008</v>
      </c>
      <c r="K237" s="5"/>
      <c r="L237" s="5"/>
      <c r="M237" s="5"/>
      <c r="N237" s="5"/>
      <c r="O237" s="5"/>
    </row>
    <row r="238" spans="1:15" ht="15">
      <c r="A238" s="5" t="s">
        <v>789</v>
      </c>
      <c r="B238" s="27" t="s">
        <v>790</v>
      </c>
      <c r="C238" s="5">
        <v>62</v>
      </c>
      <c r="D238" s="5">
        <v>875</v>
      </c>
      <c r="E238" s="10">
        <f t="shared" si="30"/>
        <v>14.112903225806452</v>
      </c>
      <c r="F238" s="38">
        <f t="shared" si="31"/>
        <v>62</v>
      </c>
      <c r="G238" s="9">
        <f t="shared" si="32"/>
        <v>962.5000000000001</v>
      </c>
      <c r="H238" s="9"/>
      <c r="I238" s="16">
        <v>45</v>
      </c>
      <c r="J238" s="50" t="s">
        <v>1009</v>
      </c>
      <c r="K238" s="5"/>
      <c r="L238" s="5"/>
      <c r="M238" s="5"/>
      <c r="N238" s="5"/>
      <c r="O238" s="5"/>
    </row>
    <row r="239" spans="1:15" ht="15">
      <c r="A239" s="5" t="s">
        <v>240</v>
      </c>
      <c r="B239" s="27" t="s">
        <v>241</v>
      </c>
      <c r="C239" s="5">
        <v>72</v>
      </c>
      <c r="D239" s="5">
        <v>2778</v>
      </c>
      <c r="E239" s="10">
        <f t="shared" si="30"/>
        <v>38.583333333333336</v>
      </c>
      <c r="F239" s="38">
        <f t="shared" si="31"/>
        <v>72</v>
      </c>
      <c r="G239" s="9">
        <f t="shared" si="32"/>
        <v>3055.8</v>
      </c>
      <c r="H239" s="9"/>
      <c r="I239" s="12">
        <v>23</v>
      </c>
      <c r="J239" s="50" t="s">
        <v>1007</v>
      </c>
      <c r="K239" s="5"/>
      <c r="L239" s="5"/>
      <c r="M239" s="5"/>
      <c r="N239" s="5"/>
      <c r="O239" s="5"/>
    </row>
    <row r="240" spans="1:15" ht="15">
      <c r="A240" s="5" t="s">
        <v>269</v>
      </c>
      <c r="B240" s="27" t="s">
        <v>270</v>
      </c>
      <c r="C240" s="5">
        <v>56</v>
      </c>
      <c r="D240" s="5">
        <v>872</v>
      </c>
      <c r="E240" s="10">
        <f t="shared" si="30"/>
        <v>15.571428571428571</v>
      </c>
      <c r="F240" s="38">
        <f t="shared" si="31"/>
        <v>56</v>
      </c>
      <c r="G240" s="9">
        <f t="shared" si="32"/>
        <v>959.2</v>
      </c>
      <c r="H240" s="5"/>
      <c r="I240" s="12">
        <v>45</v>
      </c>
      <c r="J240" s="50" t="s">
        <v>1010</v>
      </c>
      <c r="K240" s="5"/>
      <c r="L240" s="5"/>
      <c r="M240" s="5"/>
      <c r="N240" s="5"/>
      <c r="O240" s="5"/>
    </row>
    <row r="241" spans="1:15" ht="15">
      <c r="A241" s="5" t="s">
        <v>248</v>
      </c>
      <c r="B241" s="27" t="s">
        <v>249</v>
      </c>
      <c r="C241" s="5">
        <v>50</v>
      </c>
      <c r="D241" s="5">
        <v>1799</v>
      </c>
      <c r="E241" s="10">
        <f t="shared" si="30"/>
        <v>35.98</v>
      </c>
      <c r="F241" s="38">
        <f t="shared" si="31"/>
        <v>50</v>
      </c>
      <c r="G241" s="9">
        <f t="shared" si="32"/>
        <v>1978.9</v>
      </c>
      <c r="H241" s="9"/>
      <c r="I241" s="12">
        <v>23</v>
      </c>
      <c r="J241" s="50" t="s">
        <v>1012</v>
      </c>
      <c r="K241" s="5"/>
      <c r="L241" s="5"/>
      <c r="M241" s="5"/>
      <c r="N241" s="5"/>
      <c r="O241" s="5"/>
    </row>
    <row r="242" spans="1:15" ht="15">
      <c r="A242" s="5" t="s">
        <v>252</v>
      </c>
      <c r="B242" s="27" t="s">
        <v>253</v>
      </c>
      <c r="C242" s="5">
        <v>19</v>
      </c>
      <c r="D242" s="5">
        <v>730</v>
      </c>
      <c r="E242" s="10">
        <f t="shared" si="30"/>
        <v>38.421052631578945</v>
      </c>
      <c r="F242" s="38">
        <f t="shared" si="31"/>
        <v>19</v>
      </c>
      <c r="G242" s="9">
        <f t="shared" si="32"/>
        <v>766.5</v>
      </c>
      <c r="H242" s="9"/>
      <c r="I242" s="16">
        <v>34</v>
      </c>
      <c r="J242" s="50" t="s">
        <v>1017</v>
      </c>
      <c r="K242" s="5"/>
      <c r="L242" s="5"/>
      <c r="M242" s="5"/>
      <c r="N242" s="5"/>
      <c r="O242" s="5"/>
    </row>
    <row r="243" spans="1:15" ht="15">
      <c r="A243" s="5" t="s">
        <v>254</v>
      </c>
      <c r="B243" s="27" t="s">
        <v>255</v>
      </c>
      <c r="C243" s="5">
        <v>26</v>
      </c>
      <c r="D243" s="5">
        <v>328</v>
      </c>
      <c r="E243" s="10">
        <f t="shared" si="30"/>
        <v>12.615384615384615</v>
      </c>
      <c r="F243" s="38">
        <f t="shared" si="31"/>
        <v>26</v>
      </c>
      <c r="G243" s="9">
        <f t="shared" si="32"/>
        <v>344.40000000000003</v>
      </c>
      <c r="I243" s="16">
        <v>21</v>
      </c>
      <c r="J243" s="50" t="s">
        <v>1016</v>
      </c>
      <c r="K243" s="5"/>
      <c r="L243" s="5"/>
      <c r="M243" s="5"/>
      <c r="N243" s="5"/>
      <c r="O243" s="5"/>
    </row>
    <row r="244" spans="1:15" ht="15">
      <c r="A244" s="5" t="s">
        <v>864</v>
      </c>
      <c r="B244" s="27" t="s">
        <v>865</v>
      </c>
      <c r="C244" s="5">
        <v>42</v>
      </c>
      <c r="D244" s="5">
        <v>927</v>
      </c>
      <c r="E244" s="10">
        <f t="shared" si="30"/>
        <v>22.071428571428573</v>
      </c>
      <c r="F244" s="38">
        <f t="shared" si="31"/>
        <v>42</v>
      </c>
      <c r="G244" s="9">
        <f t="shared" si="32"/>
        <v>1019.7</v>
      </c>
      <c r="H244" s="9"/>
      <c r="I244" s="16">
        <v>45</v>
      </c>
      <c r="J244" s="50" t="s">
        <v>1013</v>
      </c>
      <c r="K244" s="5"/>
      <c r="L244" s="5"/>
      <c r="M244" s="5"/>
      <c r="N244" s="5"/>
      <c r="O244" s="5"/>
    </row>
    <row r="245" spans="1:14" ht="15">
      <c r="A245" s="5" t="s">
        <v>119</v>
      </c>
      <c r="B245" s="27" t="s">
        <v>120</v>
      </c>
      <c r="C245" s="5">
        <v>80</v>
      </c>
      <c r="D245" s="5">
        <v>3229</v>
      </c>
      <c r="E245" s="10">
        <f t="shared" si="30"/>
        <v>40.3625</v>
      </c>
      <c r="F245" s="38">
        <f t="shared" si="31"/>
        <v>80</v>
      </c>
      <c r="G245" s="9">
        <f t="shared" si="32"/>
        <v>3551.9</v>
      </c>
      <c r="H245" s="9"/>
      <c r="I245" s="12">
        <v>21</v>
      </c>
      <c r="J245" s="50" t="s">
        <v>996</v>
      </c>
      <c r="K245" s="5"/>
      <c r="L245" s="5"/>
      <c r="M245" s="5"/>
      <c r="N245" s="5"/>
    </row>
    <row r="246" spans="1:12" ht="15">
      <c r="A246" s="5" t="s">
        <v>256</v>
      </c>
      <c r="B246" s="27" t="s">
        <v>257</v>
      </c>
      <c r="C246" s="5">
        <v>82</v>
      </c>
      <c r="D246" s="5">
        <v>2451</v>
      </c>
      <c r="E246" s="10">
        <f t="shared" si="30"/>
        <v>29.890243902439025</v>
      </c>
      <c r="F246" s="38">
        <f t="shared" si="31"/>
        <v>82</v>
      </c>
      <c r="G246" s="9">
        <f t="shared" si="32"/>
        <v>2696.1000000000004</v>
      </c>
      <c r="H246" s="9"/>
      <c r="I246" s="16">
        <v>32</v>
      </c>
      <c r="J246" s="50" t="s">
        <v>976</v>
      </c>
      <c r="K246" s="33"/>
      <c r="L246" s="34"/>
    </row>
    <row r="247" spans="1:15" ht="15">
      <c r="A247" s="5" t="s">
        <v>375</v>
      </c>
      <c r="B247" s="27" t="s">
        <v>376</v>
      </c>
      <c r="C247" s="5">
        <v>82</v>
      </c>
      <c r="D247" s="5">
        <v>2701</v>
      </c>
      <c r="E247" s="10">
        <f t="shared" si="30"/>
        <v>32.9390243902439</v>
      </c>
      <c r="F247" s="38">
        <f t="shared" si="31"/>
        <v>82</v>
      </c>
      <c r="G247" s="9">
        <f t="shared" si="32"/>
        <v>2971.1000000000004</v>
      </c>
      <c r="I247" s="16">
        <v>324</v>
      </c>
      <c r="J247" s="50" t="s">
        <v>976</v>
      </c>
      <c r="K247" s="5"/>
      <c r="L247" s="5"/>
      <c r="M247" s="5"/>
      <c r="N247" s="5"/>
      <c r="O247" s="5"/>
    </row>
    <row r="248" spans="1:12" ht="15">
      <c r="A248" s="5" t="s">
        <v>897</v>
      </c>
      <c r="B248" s="27" t="s">
        <v>898</v>
      </c>
      <c r="C248" s="5">
        <v>41</v>
      </c>
      <c r="D248" s="5">
        <v>733</v>
      </c>
      <c r="E248" s="10">
        <f t="shared" si="30"/>
        <v>17.878048780487806</v>
      </c>
      <c r="F248" s="38">
        <f t="shared" si="31"/>
        <v>41</v>
      </c>
      <c r="G248" s="9">
        <f t="shared" si="32"/>
        <v>769.65</v>
      </c>
      <c r="H248" s="9"/>
      <c r="I248" s="16">
        <v>45</v>
      </c>
      <c r="J248" s="50" t="s">
        <v>1014</v>
      </c>
      <c r="K248" s="33"/>
      <c r="L248" s="34"/>
    </row>
    <row r="249" spans="1:15" ht="15">
      <c r="A249" s="5" t="s">
        <v>909</v>
      </c>
      <c r="B249" s="27" t="s">
        <v>910</v>
      </c>
      <c r="C249" s="5">
        <v>73</v>
      </c>
      <c r="D249" s="5">
        <v>976</v>
      </c>
      <c r="E249" s="10">
        <f t="shared" si="30"/>
        <v>13.36986301369863</v>
      </c>
      <c r="F249" s="38">
        <f t="shared" si="31"/>
        <v>73</v>
      </c>
      <c r="G249" s="9">
        <f t="shared" si="32"/>
        <v>1073.6000000000001</v>
      </c>
      <c r="H249" s="9"/>
      <c r="I249" s="16">
        <v>45</v>
      </c>
      <c r="J249" s="50" t="s">
        <v>1006</v>
      </c>
      <c r="K249" s="5"/>
      <c r="L249" s="5"/>
      <c r="M249" s="5"/>
      <c r="N249" s="5"/>
      <c r="O249" s="5"/>
    </row>
    <row r="250" spans="1:14" ht="15">
      <c r="A250" s="5" t="s">
        <v>260</v>
      </c>
      <c r="B250" s="27" t="s">
        <v>261</v>
      </c>
      <c r="C250" s="5">
        <v>55</v>
      </c>
      <c r="D250" s="5">
        <v>2025</v>
      </c>
      <c r="E250" s="10">
        <f t="shared" si="30"/>
        <v>36.81818181818182</v>
      </c>
      <c r="F250" s="38">
        <f t="shared" si="31"/>
        <v>55</v>
      </c>
      <c r="G250" s="9">
        <f t="shared" si="32"/>
        <v>2227.5</v>
      </c>
      <c r="I250" s="16">
        <v>45</v>
      </c>
      <c r="J250" s="50" t="s">
        <v>1011</v>
      </c>
      <c r="K250" s="5"/>
      <c r="L250" s="5"/>
      <c r="M250" s="5"/>
      <c r="N250" s="5"/>
    </row>
    <row r="251" spans="1:10" ht="15">
      <c r="A251" s="5" t="s">
        <v>69</v>
      </c>
      <c r="B251" s="27" t="s">
        <v>70</v>
      </c>
      <c r="C251" s="5">
        <v>26</v>
      </c>
      <c r="D251" s="5">
        <v>145</v>
      </c>
      <c r="E251" s="10">
        <f t="shared" si="30"/>
        <v>5.576923076923077</v>
      </c>
      <c r="F251" s="38">
        <f t="shared" si="31"/>
        <v>26</v>
      </c>
      <c r="G251" s="9">
        <f t="shared" si="32"/>
        <v>152.25</v>
      </c>
      <c r="I251" s="16">
        <v>1</v>
      </c>
      <c r="J251" s="50" t="s">
        <v>1015</v>
      </c>
    </row>
    <row r="252" spans="1:15" ht="15">
      <c r="A252" s="17" t="s">
        <v>262</v>
      </c>
      <c r="B252" s="20"/>
      <c r="C252" s="9"/>
      <c r="D252" s="18">
        <f>SUM(D234:D251)</f>
        <v>26204</v>
      </c>
      <c r="E252" s="21"/>
      <c r="F252" s="9"/>
      <c r="G252" s="18">
        <f>SUM(G234:G251)</f>
        <v>28722.700000000004</v>
      </c>
      <c r="H252" s="18"/>
      <c r="I252" s="12"/>
      <c r="K252" s="5"/>
      <c r="L252" s="5"/>
      <c r="M252" s="5"/>
      <c r="N252" s="5"/>
      <c r="O252" s="5"/>
    </row>
    <row r="253" spans="1:15" ht="15">
      <c r="A253" s="17"/>
      <c r="B253" s="20"/>
      <c r="C253" s="9"/>
      <c r="D253" s="18"/>
      <c r="E253" s="21"/>
      <c r="F253" s="9"/>
      <c r="G253" s="18"/>
      <c r="H253" s="18"/>
      <c r="I253" s="12"/>
      <c r="K253" s="5"/>
      <c r="L253" s="5"/>
      <c r="M253" s="5"/>
      <c r="N253" s="5"/>
      <c r="O253" s="5"/>
    </row>
    <row r="254" spans="1:15" ht="15">
      <c r="A254" s="5"/>
      <c r="B254" s="8"/>
      <c r="C254" s="9"/>
      <c r="D254" s="9"/>
      <c r="E254" s="10"/>
      <c r="F254" s="9"/>
      <c r="G254" s="11"/>
      <c r="H254" s="11"/>
      <c r="I254" s="12"/>
      <c r="K254" s="5"/>
      <c r="L254" s="5"/>
      <c r="M254" s="5"/>
      <c r="N254" s="5"/>
      <c r="O254" s="5"/>
    </row>
    <row r="255" spans="1:15" ht="15.75">
      <c r="A255" s="13" t="s">
        <v>945</v>
      </c>
      <c r="B255" s="8"/>
      <c r="C255" s="9"/>
      <c r="D255" s="9"/>
      <c r="E255" s="10"/>
      <c r="F255" s="9"/>
      <c r="G255" s="11"/>
      <c r="H255" s="11"/>
      <c r="I255" s="12"/>
      <c r="K255" s="5"/>
      <c r="L255" s="5"/>
      <c r="M255" s="5"/>
      <c r="N255" s="5"/>
      <c r="O255" s="5"/>
    </row>
    <row r="256" spans="1:15" ht="15">
      <c r="A256" s="35" t="s">
        <v>949</v>
      </c>
      <c r="B256" s="8"/>
      <c r="C256" s="9"/>
      <c r="D256" s="9"/>
      <c r="E256" s="10"/>
      <c r="F256" s="9"/>
      <c r="G256" s="11"/>
      <c r="H256" s="11"/>
      <c r="I256" s="12"/>
      <c r="K256" s="5"/>
      <c r="L256" s="5"/>
      <c r="M256" s="5"/>
      <c r="N256" s="5"/>
      <c r="O256" s="5"/>
    </row>
    <row r="257" spans="1:15" ht="15">
      <c r="A257" s="35" t="s">
        <v>965</v>
      </c>
      <c r="B257" s="8"/>
      <c r="C257" s="9"/>
      <c r="D257" s="9"/>
      <c r="E257" s="10"/>
      <c r="F257" s="9"/>
      <c r="G257" s="11"/>
      <c r="H257" s="11"/>
      <c r="I257" s="12"/>
      <c r="K257" s="5"/>
      <c r="L257" s="5"/>
      <c r="M257" s="5"/>
      <c r="N257" s="5"/>
      <c r="O257" s="5"/>
    </row>
    <row r="258" spans="1:13" ht="15">
      <c r="A258" s="5" t="s">
        <v>727</v>
      </c>
      <c r="B258" s="27" t="s">
        <v>728</v>
      </c>
      <c r="C258" s="5">
        <v>30</v>
      </c>
      <c r="D258" s="5">
        <v>246</v>
      </c>
      <c r="E258" s="10">
        <f>D258/C258</f>
        <v>8.2</v>
      </c>
      <c r="F258" s="38">
        <f>C258</f>
        <v>30</v>
      </c>
      <c r="G258" s="9">
        <f>IF(D258&lt;750,D258*1.05,D258*1.1)</f>
        <v>258.3</v>
      </c>
      <c r="H258" s="9"/>
      <c r="I258" s="16">
        <v>45</v>
      </c>
      <c r="J258" s="50" t="s">
        <v>1005</v>
      </c>
      <c r="K258" s="5"/>
      <c r="L258" s="5"/>
      <c r="M258" s="5"/>
    </row>
    <row r="259" spans="1:13" ht="15">
      <c r="A259" s="5" t="s">
        <v>517</v>
      </c>
      <c r="B259" s="46" t="s">
        <v>518</v>
      </c>
      <c r="C259" s="5">
        <v>65</v>
      </c>
      <c r="D259" s="5">
        <v>2447</v>
      </c>
      <c r="E259" s="10">
        <f aca="true" t="shared" si="33" ref="E259:E275">D259/C259</f>
        <v>37.646153846153844</v>
      </c>
      <c r="F259" s="38">
        <f aca="true" t="shared" si="34" ref="F259:F275">C259</f>
        <v>65</v>
      </c>
      <c r="G259" s="9">
        <f aca="true" t="shared" si="35" ref="G259:G275">IF(D259&lt;750,D259*1.05,D259*1.1)</f>
        <v>2691.7000000000003</v>
      </c>
      <c r="H259"/>
      <c r="I259" s="12">
        <v>213</v>
      </c>
      <c r="J259" s="50" t="s">
        <v>989</v>
      </c>
      <c r="K259" s="5"/>
      <c r="L259" s="5"/>
      <c r="M259" s="5"/>
    </row>
    <row r="260" spans="1:13" ht="15">
      <c r="A260" s="5" t="s">
        <v>537</v>
      </c>
      <c r="B260" s="46" t="s">
        <v>538</v>
      </c>
      <c r="C260" s="5">
        <v>33</v>
      </c>
      <c r="D260" s="5">
        <v>509</v>
      </c>
      <c r="E260" s="10">
        <f t="shared" si="33"/>
        <v>15.424242424242424</v>
      </c>
      <c r="F260" s="38">
        <f t="shared" si="34"/>
        <v>33</v>
      </c>
      <c r="G260" s="9">
        <f t="shared" si="35"/>
        <v>534.45</v>
      </c>
      <c r="I260" s="12">
        <v>21</v>
      </c>
      <c r="J260" s="50" t="s">
        <v>1001</v>
      </c>
      <c r="K260" s="5"/>
      <c r="L260" s="5"/>
      <c r="M260" s="5"/>
    </row>
    <row r="261" spans="1:13" ht="15">
      <c r="A261" s="5" t="s">
        <v>779</v>
      </c>
      <c r="B261" s="27" t="s">
        <v>780</v>
      </c>
      <c r="C261" s="5">
        <v>76</v>
      </c>
      <c r="D261" s="5">
        <v>1919</v>
      </c>
      <c r="E261" s="10">
        <f t="shared" si="33"/>
        <v>25.25</v>
      </c>
      <c r="F261" s="38">
        <f t="shared" si="34"/>
        <v>76</v>
      </c>
      <c r="G261" s="9">
        <f t="shared" si="35"/>
        <v>2110.9</v>
      </c>
      <c r="H261" s="9"/>
      <c r="I261" s="16">
        <v>342</v>
      </c>
      <c r="J261" s="50" t="s">
        <v>999</v>
      </c>
      <c r="K261" s="5"/>
      <c r="L261" s="5"/>
      <c r="M261" s="5"/>
    </row>
    <row r="262" spans="1:13" ht="15">
      <c r="A262" s="5" t="s">
        <v>561</v>
      </c>
      <c r="B262" s="46" t="s">
        <v>562</v>
      </c>
      <c r="C262" s="5">
        <v>55</v>
      </c>
      <c r="D262" s="5">
        <v>1106</v>
      </c>
      <c r="E262" s="10">
        <f t="shared" si="33"/>
        <v>20.10909090909091</v>
      </c>
      <c r="F262" s="38">
        <f t="shared" si="34"/>
        <v>55</v>
      </c>
      <c r="G262" s="9">
        <f t="shared" si="35"/>
        <v>1216.6000000000001</v>
      </c>
      <c r="H262"/>
      <c r="I262" s="12">
        <v>54</v>
      </c>
      <c r="J262" s="50" t="s">
        <v>990</v>
      </c>
      <c r="K262" s="5"/>
      <c r="L262" s="5"/>
      <c r="M262" s="5"/>
    </row>
    <row r="263" spans="1:13" ht="15">
      <c r="A263" s="5" t="s">
        <v>113</v>
      </c>
      <c r="B263" s="27" t="s">
        <v>114</v>
      </c>
      <c r="C263" s="5">
        <v>54</v>
      </c>
      <c r="D263" s="5">
        <v>484</v>
      </c>
      <c r="E263" s="10">
        <f t="shared" si="33"/>
        <v>8.962962962962964</v>
      </c>
      <c r="F263" s="38">
        <f t="shared" si="34"/>
        <v>54</v>
      </c>
      <c r="G263" s="9">
        <f t="shared" si="35"/>
        <v>508.20000000000005</v>
      </c>
      <c r="I263" s="16">
        <v>43</v>
      </c>
      <c r="J263" s="50" t="s">
        <v>1003</v>
      </c>
      <c r="K263" s="5"/>
      <c r="L263" s="5"/>
      <c r="M263" s="5"/>
    </row>
    <row r="264" spans="1:13" ht="15">
      <c r="A264" s="5" t="s">
        <v>587</v>
      </c>
      <c r="B264" s="46" t="s">
        <v>588</v>
      </c>
      <c r="C264" s="5">
        <v>78</v>
      </c>
      <c r="D264" s="5">
        <v>1828</v>
      </c>
      <c r="E264" s="10">
        <f t="shared" si="33"/>
        <v>23.435897435897434</v>
      </c>
      <c r="F264" s="38">
        <f t="shared" si="34"/>
        <v>78</v>
      </c>
      <c r="G264" s="9">
        <f t="shared" si="35"/>
        <v>2010.8000000000002</v>
      </c>
      <c r="H264"/>
      <c r="I264" s="16">
        <v>23</v>
      </c>
      <c r="J264" s="50" t="s">
        <v>991</v>
      </c>
      <c r="K264" s="5"/>
      <c r="L264" s="5"/>
      <c r="M264" s="5"/>
    </row>
    <row r="265" spans="1:13" ht="15">
      <c r="A265" s="5" t="s">
        <v>835</v>
      </c>
      <c r="B265" s="27" t="s">
        <v>836</v>
      </c>
      <c r="C265" s="5">
        <v>20</v>
      </c>
      <c r="D265" s="5">
        <v>290</v>
      </c>
      <c r="E265" s="10">
        <f>D265/C265</f>
        <v>14.5</v>
      </c>
      <c r="F265" s="38">
        <f>C265</f>
        <v>20</v>
      </c>
      <c r="G265" s="9">
        <f>IF(D265&lt;750,D265*1.05,D265*1.1)</f>
        <v>304.5</v>
      </c>
      <c r="H265" s="9"/>
      <c r="I265" s="16">
        <v>435</v>
      </c>
      <c r="J265" s="50" t="s">
        <v>1002</v>
      </c>
      <c r="K265" s="5"/>
      <c r="L265" s="5"/>
      <c r="M265" s="5"/>
    </row>
    <row r="266" spans="1:13" ht="15">
      <c r="A266" s="5" t="s">
        <v>609</v>
      </c>
      <c r="B266" s="46" t="s">
        <v>610</v>
      </c>
      <c r="C266" s="5">
        <v>72</v>
      </c>
      <c r="D266" s="5">
        <v>1246</v>
      </c>
      <c r="E266" s="10">
        <f t="shared" si="33"/>
        <v>17.305555555555557</v>
      </c>
      <c r="F266" s="38">
        <f t="shared" si="34"/>
        <v>72</v>
      </c>
      <c r="G266" s="9">
        <f t="shared" si="35"/>
        <v>1370.6000000000001</v>
      </c>
      <c r="H266"/>
      <c r="I266" s="12">
        <v>54</v>
      </c>
      <c r="J266" s="50" t="s">
        <v>992</v>
      </c>
      <c r="K266" s="5"/>
      <c r="L266" s="5"/>
      <c r="M266" s="5"/>
    </row>
    <row r="267" spans="1:13" ht="15">
      <c r="A267" s="5" t="s">
        <v>621</v>
      </c>
      <c r="B267" s="46" t="s">
        <v>622</v>
      </c>
      <c r="C267" s="5">
        <v>39</v>
      </c>
      <c r="D267" s="5">
        <v>516</v>
      </c>
      <c r="E267" s="10">
        <f t="shared" si="33"/>
        <v>13.23076923076923</v>
      </c>
      <c r="F267" s="38">
        <f t="shared" si="34"/>
        <v>39</v>
      </c>
      <c r="G267" s="9">
        <f t="shared" si="35"/>
        <v>541.8000000000001</v>
      </c>
      <c r="H267"/>
      <c r="I267" s="16">
        <v>23</v>
      </c>
      <c r="J267" s="50" t="s">
        <v>993</v>
      </c>
      <c r="K267" s="5"/>
      <c r="L267" s="5"/>
      <c r="M267" s="5"/>
    </row>
    <row r="268" spans="1:15" ht="15">
      <c r="A268" s="19" t="s">
        <v>641</v>
      </c>
      <c r="B268" s="46" t="s">
        <v>642</v>
      </c>
      <c r="C268" s="5">
        <v>75</v>
      </c>
      <c r="D268" s="5">
        <v>1391</v>
      </c>
      <c r="E268" s="10">
        <f t="shared" si="33"/>
        <v>18.546666666666667</v>
      </c>
      <c r="F268" s="38">
        <f t="shared" si="34"/>
        <v>75</v>
      </c>
      <c r="G268" s="9">
        <f t="shared" si="35"/>
        <v>1530.1000000000001</v>
      </c>
      <c r="H268"/>
      <c r="I268" s="12">
        <v>21</v>
      </c>
      <c r="J268" s="50" t="s">
        <v>994</v>
      </c>
      <c r="K268" s="5"/>
      <c r="L268" s="5"/>
      <c r="M268" s="5"/>
      <c r="N268" s="5"/>
      <c r="O268" s="5"/>
    </row>
    <row r="269" spans="1:12" ht="15">
      <c r="A269" s="5" t="s">
        <v>888</v>
      </c>
      <c r="B269" s="27" t="s">
        <v>889</v>
      </c>
      <c r="C269" s="5">
        <v>53</v>
      </c>
      <c r="D269" s="5">
        <v>748</v>
      </c>
      <c r="E269" s="10">
        <f t="shared" si="33"/>
        <v>14.11320754716981</v>
      </c>
      <c r="F269" s="38">
        <f t="shared" si="34"/>
        <v>53</v>
      </c>
      <c r="G269" s="9">
        <f t="shared" si="35"/>
        <v>785.4</v>
      </c>
      <c r="H269" s="9"/>
      <c r="I269" s="16">
        <v>32</v>
      </c>
      <c r="J269" s="50" t="s">
        <v>998</v>
      </c>
      <c r="K269" s="33"/>
      <c r="L269" s="34"/>
    </row>
    <row r="270" spans="1:15" ht="15">
      <c r="A270" s="5" t="s">
        <v>649</v>
      </c>
      <c r="B270" s="46" t="s">
        <v>650</v>
      </c>
      <c r="C270" s="5">
        <v>24</v>
      </c>
      <c r="D270" s="5">
        <v>273</v>
      </c>
      <c r="E270" s="10">
        <f t="shared" si="33"/>
        <v>11.375</v>
      </c>
      <c r="F270" s="38">
        <f t="shared" si="34"/>
        <v>24</v>
      </c>
      <c r="G270" s="9">
        <f t="shared" si="35"/>
        <v>286.65000000000003</v>
      </c>
      <c r="I270" s="16">
        <v>54</v>
      </c>
      <c r="J270" s="50" t="s">
        <v>1004</v>
      </c>
      <c r="K270" s="5"/>
      <c r="L270" s="5"/>
      <c r="M270" s="5"/>
      <c r="N270" s="5"/>
      <c r="O270" s="5"/>
    </row>
    <row r="271" spans="1:12" ht="15">
      <c r="A271" s="19" t="s">
        <v>665</v>
      </c>
      <c r="B271" s="46" t="s">
        <v>666</v>
      </c>
      <c r="C271" s="5">
        <v>72</v>
      </c>
      <c r="D271" s="5">
        <v>945</v>
      </c>
      <c r="E271" s="10">
        <f t="shared" si="33"/>
        <v>13.125</v>
      </c>
      <c r="F271" s="38">
        <f t="shared" si="34"/>
        <v>72</v>
      </c>
      <c r="G271" s="9">
        <f t="shared" si="35"/>
        <v>1039.5</v>
      </c>
      <c r="H271"/>
      <c r="I271" s="12">
        <v>324</v>
      </c>
      <c r="J271" s="50" t="s">
        <v>1000</v>
      </c>
      <c r="K271" s="33"/>
      <c r="L271" s="34"/>
    </row>
    <row r="272" spans="1:12" ht="15">
      <c r="A272" s="5" t="s">
        <v>673</v>
      </c>
      <c r="B272" s="46" t="s">
        <v>674</v>
      </c>
      <c r="C272" s="5">
        <v>76</v>
      </c>
      <c r="D272" s="5">
        <v>2254</v>
      </c>
      <c r="E272" s="10">
        <f t="shared" si="33"/>
        <v>29.657894736842106</v>
      </c>
      <c r="F272" s="38">
        <f t="shared" si="34"/>
        <v>76</v>
      </c>
      <c r="G272" s="9">
        <f t="shared" si="35"/>
        <v>2479.4</v>
      </c>
      <c r="H272"/>
      <c r="I272" s="12">
        <v>45</v>
      </c>
      <c r="J272" s="50" t="s">
        <v>995</v>
      </c>
      <c r="K272" s="33"/>
      <c r="L272" s="34"/>
    </row>
    <row r="273" spans="1:15" ht="15">
      <c r="A273" s="19" t="s">
        <v>679</v>
      </c>
      <c r="B273" s="46" t="s">
        <v>680</v>
      </c>
      <c r="C273" s="5">
        <v>82</v>
      </c>
      <c r="D273" s="5">
        <v>3100</v>
      </c>
      <c r="E273" s="10">
        <f t="shared" si="33"/>
        <v>37.80487804878049</v>
      </c>
      <c r="F273" s="38">
        <f t="shared" si="34"/>
        <v>82</v>
      </c>
      <c r="G273" s="9">
        <f t="shared" si="35"/>
        <v>3410.0000000000005</v>
      </c>
      <c r="H273"/>
      <c r="I273" s="12">
        <v>31</v>
      </c>
      <c r="J273" s="50" t="s">
        <v>976</v>
      </c>
      <c r="K273" s="5"/>
      <c r="L273" s="5"/>
      <c r="M273" s="5"/>
      <c r="N273" s="5"/>
      <c r="O273" s="5"/>
    </row>
    <row r="274" spans="1:10" ht="15">
      <c r="A274" s="5" t="s">
        <v>687</v>
      </c>
      <c r="B274" s="46" t="s">
        <v>688</v>
      </c>
      <c r="C274" s="5">
        <v>80</v>
      </c>
      <c r="D274" s="5">
        <v>1663</v>
      </c>
      <c r="E274" s="10">
        <f t="shared" si="33"/>
        <v>20.7875</v>
      </c>
      <c r="F274" s="38">
        <f t="shared" si="34"/>
        <v>80</v>
      </c>
      <c r="G274" s="9">
        <f t="shared" si="35"/>
        <v>1829.3000000000002</v>
      </c>
      <c r="H274"/>
      <c r="I274" s="12">
        <v>21</v>
      </c>
      <c r="J274" s="50" t="s">
        <v>996</v>
      </c>
    </row>
    <row r="275" spans="1:10" ht="15">
      <c r="A275" s="5" t="s">
        <v>695</v>
      </c>
      <c r="B275" s="46" t="s">
        <v>696</v>
      </c>
      <c r="C275" s="5">
        <v>66</v>
      </c>
      <c r="D275" s="5">
        <v>1606</v>
      </c>
      <c r="E275" s="10">
        <f t="shared" si="33"/>
        <v>24.333333333333332</v>
      </c>
      <c r="F275" s="38">
        <f t="shared" si="34"/>
        <v>66</v>
      </c>
      <c r="G275" s="9">
        <f t="shared" si="35"/>
        <v>1766.6000000000001</v>
      </c>
      <c r="H275"/>
      <c r="I275" s="16">
        <v>54</v>
      </c>
      <c r="J275" s="50" t="s">
        <v>997</v>
      </c>
    </row>
    <row r="276" spans="1:15" ht="15">
      <c r="A276" s="17" t="s">
        <v>43</v>
      </c>
      <c r="B276" s="8"/>
      <c r="C276" s="9"/>
      <c r="D276" s="18">
        <f>SUM(D258:D275)</f>
        <v>22571</v>
      </c>
      <c r="E276" s="21"/>
      <c r="F276" s="9"/>
      <c r="G276" s="18">
        <f>SUM(G258:G275)</f>
        <v>24674.8</v>
      </c>
      <c r="H276" s="11"/>
      <c r="I276" s="12"/>
      <c r="K276" s="5"/>
      <c r="L276" s="5"/>
      <c r="M276" s="5"/>
      <c r="N276" s="5"/>
      <c r="O276" s="5"/>
    </row>
    <row r="277" spans="1:15" ht="15">
      <c r="A277" s="5"/>
      <c r="B277" s="8"/>
      <c r="C277" s="9"/>
      <c r="D277" s="9"/>
      <c r="E277" s="10"/>
      <c r="F277" s="9"/>
      <c r="G277" s="11"/>
      <c r="H277" s="11"/>
      <c r="I277" s="12"/>
      <c r="K277" s="5"/>
      <c r="L277" s="5"/>
      <c r="M277" s="5"/>
      <c r="N277" s="5"/>
      <c r="O277" s="5"/>
    </row>
    <row r="278" spans="1:15" ht="15">
      <c r="A278" s="5"/>
      <c r="B278" s="8"/>
      <c r="C278" s="9"/>
      <c r="D278" s="9"/>
      <c r="E278" s="10"/>
      <c r="F278" s="9"/>
      <c r="G278" s="11"/>
      <c r="H278" s="11"/>
      <c r="I278" s="12"/>
      <c r="K278" s="5"/>
      <c r="L278" s="5"/>
      <c r="M278" s="5"/>
      <c r="N278" s="5"/>
      <c r="O278" s="5"/>
    </row>
    <row r="279" spans="1:15" ht="15.75">
      <c r="A279" s="13" t="s">
        <v>1382</v>
      </c>
      <c r="B279" s="8"/>
      <c r="C279" s="9"/>
      <c r="D279" s="9"/>
      <c r="E279" s="10"/>
      <c r="F279" s="9"/>
      <c r="G279" s="11"/>
      <c r="H279" s="11"/>
      <c r="I279" s="12"/>
      <c r="K279" s="5"/>
      <c r="L279" s="5"/>
      <c r="M279" s="5"/>
      <c r="N279" s="5"/>
      <c r="O279" s="5"/>
    </row>
    <row r="280" spans="1:15" ht="15">
      <c r="A280" s="15" t="s">
        <v>1383</v>
      </c>
      <c r="B280" s="8"/>
      <c r="C280" s="9"/>
      <c r="D280" s="9"/>
      <c r="E280" s="10"/>
      <c r="F280" s="9"/>
      <c r="G280" s="11"/>
      <c r="H280" s="11"/>
      <c r="I280" s="12"/>
      <c r="K280" s="5"/>
      <c r="L280" s="5"/>
      <c r="M280" s="5"/>
      <c r="N280" s="5"/>
      <c r="O280" s="5"/>
    </row>
    <row r="281" spans="1:15" ht="15">
      <c r="A281" s="5" t="s">
        <v>725</v>
      </c>
      <c r="B281" s="27" t="s">
        <v>726</v>
      </c>
      <c r="C281" s="5">
        <v>82</v>
      </c>
      <c r="D281" s="5">
        <v>2995</v>
      </c>
      <c r="E281" s="10">
        <f aca="true" t="shared" si="36" ref="E281:E297">D281/C281</f>
        <v>36.52439024390244</v>
      </c>
      <c r="F281" s="38">
        <f aca="true" t="shared" si="37" ref="F281:F297">C281</f>
        <v>82</v>
      </c>
      <c r="G281" s="9">
        <f aca="true" t="shared" si="38" ref="G281:G297">IF(D281&lt;750,D281*1.05,D281*1.1)</f>
        <v>3294.5000000000005</v>
      </c>
      <c r="H281" s="9"/>
      <c r="I281" s="16">
        <v>34</v>
      </c>
      <c r="J281" s="50" t="s">
        <v>976</v>
      </c>
      <c r="K281" s="5"/>
      <c r="L281" s="5"/>
      <c r="M281" s="5"/>
      <c r="N281" s="5"/>
      <c r="O281" s="5"/>
    </row>
    <row r="282" spans="1:15" ht="15">
      <c r="A282" s="5" t="s">
        <v>263</v>
      </c>
      <c r="B282" s="27" t="s">
        <v>264</v>
      </c>
      <c r="C282" s="5">
        <v>71</v>
      </c>
      <c r="D282" s="5">
        <v>2008</v>
      </c>
      <c r="E282" s="10">
        <f t="shared" si="36"/>
        <v>28.281690140845072</v>
      </c>
      <c r="F282" s="38">
        <f t="shared" si="37"/>
        <v>71</v>
      </c>
      <c r="G282" s="9">
        <f t="shared" si="38"/>
        <v>2208.8</v>
      </c>
      <c r="H282" s="5"/>
      <c r="I282" s="16">
        <v>1</v>
      </c>
      <c r="J282" s="50" t="s">
        <v>1047</v>
      </c>
      <c r="K282" s="5"/>
      <c r="L282" s="5"/>
      <c r="M282" s="5"/>
      <c r="N282" s="5"/>
      <c r="O282" s="5"/>
    </row>
    <row r="283" spans="1:15" ht="15">
      <c r="A283" s="5" t="s">
        <v>960</v>
      </c>
      <c r="B283" s="27" t="s">
        <v>267</v>
      </c>
      <c r="C283" s="5">
        <v>78</v>
      </c>
      <c r="D283" s="5">
        <v>2220</v>
      </c>
      <c r="E283" s="10">
        <f t="shared" si="36"/>
        <v>28.46153846153846</v>
      </c>
      <c r="F283" s="38">
        <f t="shared" si="37"/>
        <v>78</v>
      </c>
      <c r="G283" s="9">
        <f>IF(D283&lt;750,D283*1.05,D283*1.1-18)</f>
        <v>2424</v>
      </c>
      <c r="H283" s="5"/>
      <c r="I283" s="16">
        <v>54</v>
      </c>
      <c r="J283" s="50" t="s">
        <v>1048</v>
      </c>
      <c r="K283" s="5"/>
      <c r="L283" s="5"/>
      <c r="M283" s="5"/>
      <c r="N283" s="5"/>
      <c r="O283" s="5"/>
    </row>
    <row r="284" spans="1:15" ht="15">
      <c r="A284" s="5" t="s">
        <v>959</v>
      </c>
      <c r="B284" s="27" t="s">
        <v>268</v>
      </c>
      <c r="C284" s="5">
        <v>75</v>
      </c>
      <c r="D284" s="5">
        <v>2336</v>
      </c>
      <c r="E284" s="10">
        <f t="shared" si="36"/>
        <v>31.14666666666667</v>
      </c>
      <c r="F284" s="38">
        <f t="shared" si="37"/>
        <v>75</v>
      </c>
      <c r="G284" s="9">
        <f>IF(D284&lt;750,D284*1.05,D284*1.1-42)</f>
        <v>2527.6000000000004</v>
      </c>
      <c r="I284" s="16">
        <v>3124</v>
      </c>
      <c r="J284" s="50" t="s">
        <v>1049</v>
      </c>
      <c r="K284" s="5"/>
      <c r="L284" s="5"/>
      <c r="M284" s="5"/>
      <c r="N284" s="5"/>
      <c r="O284" s="5"/>
    </row>
    <row r="285" spans="1:15" ht="15">
      <c r="A285" s="5" t="s">
        <v>787</v>
      </c>
      <c r="B285" s="27" t="s">
        <v>788</v>
      </c>
      <c r="C285" s="5">
        <v>17</v>
      </c>
      <c r="D285" s="5">
        <v>32</v>
      </c>
      <c r="E285" s="10">
        <f t="shared" si="36"/>
        <v>1.8823529411764706</v>
      </c>
      <c r="F285" s="38">
        <f t="shared" si="37"/>
        <v>17</v>
      </c>
      <c r="G285" s="9">
        <f t="shared" si="38"/>
        <v>33.6</v>
      </c>
      <c r="H285" s="9"/>
      <c r="I285" s="16">
        <v>3</v>
      </c>
      <c r="J285" s="50" t="s">
        <v>1050</v>
      </c>
      <c r="K285" s="5"/>
      <c r="L285" s="5"/>
      <c r="M285" s="5"/>
      <c r="N285" s="5"/>
      <c r="O285" s="5"/>
    </row>
    <row r="286" spans="1:15" ht="15">
      <c r="A286" s="5" t="s">
        <v>811</v>
      </c>
      <c r="B286" s="27" t="s">
        <v>812</v>
      </c>
      <c r="C286" s="5">
        <v>53</v>
      </c>
      <c r="D286" s="5">
        <v>767</v>
      </c>
      <c r="E286" s="10">
        <f t="shared" si="36"/>
        <v>14.471698113207546</v>
      </c>
      <c r="F286" s="38">
        <f t="shared" si="37"/>
        <v>53</v>
      </c>
      <c r="G286" s="9">
        <f t="shared" si="38"/>
        <v>843.7</v>
      </c>
      <c r="H286" s="9"/>
      <c r="I286" s="16">
        <v>2</v>
      </c>
      <c r="J286" s="50" t="s">
        <v>1051</v>
      </c>
      <c r="K286" s="5"/>
      <c r="L286" s="5"/>
      <c r="M286" s="5"/>
      <c r="N286" s="5"/>
      <c r="O286" s="5"/>
    </row>
    <row r="287" spans="1:15" ht="15">
      <c r="A287" s="5" t="s">
        <v>396</v>
      </c>
      <c r="B287" s="27" t="s">
        <v>397</v>
      </c>
      <c r="C287" s="5">
        <v>19</v>
      </c>
      <c r="D287" s="5">
        <v>133</v>
      </c>
      <c r="E287" s="10">
        <f>D487/C487</f>
        <v>30.902439024390244</v>
      </c>
      <c r="F287" s="38">
        <f t="shared" si="37"/>
        <v>19</v>
      </c>
      <c r="G287" s="9">
        <f t="shared" si="38"/>
        <v>139.65</v>
      </c>
      <c r="H287" s="5"/>
      <c r="I287" s="12">
        <v>32</v>
      </c>
      <c r="J287" s="50" t="s">
        <v>1002</v>
      </c>
      <c r="K287" s="5"/>
      <c r="L287" s="5"/>
      <c r="M287" s="5"/>
      <c r="N287" s="5"/>
      <c r="O287" s="5"/>
    </row>
    <row r="288" spans="1:15" ht="15">
      <c r="A288" s="5" t="s">
        <v>271</v>
      </c>
      <c r="B288" s="27" t="s">
        <v>272</v>
      </c>
      <c r="C288" s="5">
        <v>50</v>
      </c>
      <c r="D288" s="5">
        <v>1185</v>
      </c>
      <c r="E288" s="10">
        <f t="shared" si="36"/>
        <v>23.7</v>
      </c>
      <c r="F288" s="38">
        <f t="shared" si="37"/>
        <v>50</v>
      </c>
      <c r="G288" s="9">
        <f t="shared" si="38"/>
        <v>1303.5</v>
      </c>
      <c r="H288" s="5"/>
      <c r="I288" s="12">
        <v>12</v>
      </c>
      <c r="J288" s="50" t="s">
        <v>1052</v>
      </c>
      <c r="K288" s="5"/>
      <c r="L288" s="5"/>
      <c r="M288" s="5"/>
      <c r="N288" s="5"/>
      <c r="O288" s="5"/>
    </row>
    <row r="289" spans="1:15" ht="15">
      <c r="A289" s="5" t="s">
        <v>273</v>
      </c>
      <c r="B289" s="27" t="s">
        <v>274</v>
      </c>
      <c r="C289" s="5">
        <v>80</v>
      </c>
      <c r="D289" s="5">
        <v>3119</v>
      </c>
      <c r="E289" s="10">
        <f t="shared" si="36"/>
        <v>38.9875</v>
      </c>
      <c r="F289" s="38">
        <f t="shared" si="37"/>
        <v>80</v>
      </c>
      <c r="G289" s="9">
        <f t="shared" si="38"/>
        <v>3430.9</v>
      </c>
      <c r="H289" s="5"/>
      <c r="I289" s="12">
        <v>32</v>
      </c>
      <c r="J289" s="50" t="s">
        <v>1053</v>
      </c>
      <c r="K289" s="5"/>
      <c r="L289" s="5"/>
      <c r="M289" s="5"/>
      <c r="N289" s="5"/>
      <c r="O289" s="5"/>
    </row>
    <row r="290" spans="1:15" ht="15">
      <c r="A290" s="5" t="s">
        <v>275</v>
      </c>
      <c r="B290" s="27" t="s">
        <v>276</v>
      </c>
      <c r="C290" s="5">
        <v>82</v>
      </c>
      <c r="D290" s="5">
        <v>2376</v>
      </c>
      <c r="E290" s="10">
        <f t="shared" si="36"/>
        <v>28.975609756097562</v>
      </c>
      <c r="F290" s="38">
        <f t="shared" si="37"/>
        <v>82</v>
      </c>
      <c r="G290" s="9">
        <f t="shared" si="38"/>
        <v>2613.6000000000004</v>
      </c>
      <c r="H290" s="5"/>
      <c r="I290" s="12">
        <v>345</v>
      </c>
      <c r="J290" s="50" t="s">
        <v>976</v>
      </c>
      <c r="K290" s="5"/>
      <c r="L290" s="5"/>
      <c r="M290" s="5"/>
      <c r="N290" s="5"/>
      <c r="O290" s="5"/>
    </row>
    <row r="291" spans="1:15" ht="15" customHeight="1">
      <c r="A291" s="5" t="s">
        <v>961</v>
      </c>
      <c r="B291" s="27" t="s">
        <v>277</v>
      </c>
      <c r="C291" s="5">
        <v>82</v>
      </c>
      <c r="D291" s="5">
        <v>1913</v>
      </c>
      <c r="E291" s="10">
        <f t="shared" si="36"/>
        <v>23.329268292682926</v>
      </c>
      <c r="F291" s="38">
        <f t="shared" si="37"/>
        <v>82</v>
      </c>
      <c r="G291" s="9">
        <f>IF(D291&lt;750,D291*1.05,D291*1.1-34)</f>
        <v>2070.3</v>
      </c>
      <c r="I291" s="16">
        <v>435</v>
      </c>
      <c r="J291" s="50" t="s">
        <v>976</v>
      </c>
      <c r="K291" s="5"/>
      <c r="L291" s="5"/>
      <c r="M291" s="5"/>
      <c r="N291" s="5"/>
      <c r="O291" s="5"/>
    </row>
    <row r="292" spans="1:12" ht="15">
      <c r="A292" s="5" t="s">
        <v>278</v>
      </c>
      <c r="B292" s="27" t="s">
        <v>279</v>
      </c>
      <c r="C292" s="5">
        <v>73</v>
      </c>
      <c r="D292" s="5">
        <v>2233</v>
      </c>
      <c r="E292" s="10">
        <f t="shared" si="36"/>
        <v>30.589041095890412</v>
      </c>
      <c r="F292" s="38">
        <f t="shared" si="37"/>
        <v>73</v>
      </c>
      <c r="G292" s="9">
        <f t="shared" si="38"/>
        <v>2456.3</v>
      </c>
      <c r="H292" s="5"/>
      <c r="I292" s="12">
        <v>2</v>
      </c>
      <c r="J292" s="50" t="s">
        <v>1054</v>
      </c>
      <c r="K292" s="33"/>
      <c r="L292" s="34"/>
    </row>
    <row r="293" spans="1:15" ht="15">
      <c r="A293" s="5" t="s">
        <v>876</v>
      </c>
      <c r="B293" s="27" t="s">
        <v>877</v>
      </c>
      <c r="C293" s="5">
        <v>61</v>
      </c>
      <c r="D293" s="5">
        <v>1033</v>
      </c>
      <c r="E293" s="10">
        <f t="shared" si="36"/>
        <v>16.934426229508198</v>
      </c>
      <c r="F293" s="38">
        <f t="shared" si="37"/>
        <v>61</v>
      </c>
      <c r="G293" s="9">
        <f t="shared" si="38"/>
        <v>1136.3000000000002</v>
      </c>
      <c r="H293" s="9"/>
      <c r="I293" s="16">
        <v>12</v>
      </c>
      <c r="J293" s="50" t="s">
        <v>1055</v>
      </c>
      <c r="K293" s="5"/>
      <c r="L293" s="5"/>
      <c r="M293" s="5"/>
      <c r="N293" s="5"/>
      <c r="O293" s="5"/>
    </row>
    <row r="294" spans="1:15" ht="15">
      <c r="A294" s="5" t="s">
        <v>373</v>
      </c>
      <c r="B294" s="27" t="s">
        <v>374</v>
      </c>
      <c r="C294" s="5">
        <v>65</v>
      </c>
      <c r="D294" s="5">
        <v>1419</v>
      </c>
      <c r="E294" s="10">
        <f t="shared" si="36"/>
        <v>21.83076923076923</v>
      </c>
      <c r="F294" s="38">
        <f t="shared" si="37"/>
        <v>65</v>
      </c>
      <c r="G294" s="9">
        <f t="shared" si="38"/>
        <v>1560.9</v>
      </c>
      <c r="I294" s="12">
        <v>54</v>
      </c>
      <c r="J294" s="50" t="s">
        <v>1056</v>
      </c>
      <c r="K294" s="5"/>
      <c r="L294" s="5"/>
      <c r="M294" s="5"/>
      <c r="N294" s="5"/>
      <c r="O294" s="5"/>
    </row>
    <row r="295" spans="1:13" ht="15">
      <c r="A295" s="5" t="s">
        <v>282</v>
      </c>
      <c r="B295" s="27" t="s">
        <v>283</v>
      </c>
      <c r="C295" s="5">
        <v>61</v>
      </c>
      <c r="D295" s="5">
        <v>1197</v>
      </c>
      <c r="E295" s="10">
        <f t="shared" si="36"/>
        <v>19.62295081967213</v>
      </c>
      <c r="F295" s="38">
        <f t="shared" si="37"/>
        <v>61</v>
      </c>
      <c r="G295" s="9">
        <f t="shared" si="38"/>
        <v>1316.7</v>
      </c>
      <c r="I295" s="12">
        <v>12</v>
      </c>
      <c r="J295" s="50" t="s">
        <v>1057</v>
      </c>
      <c r="K295" s="5"/>
      <c r="L295" s="5"/>
      <c r="M295" s="5"/>
    </row>
    <row r="296" spans="1:12" ht="15">
      <c r="A296" s="5" t="s">
        <v>284</v>
      </c>
      <c r="B296" s="27" t="s">
        <v>285</v>
      </c>
      <c r="C296" s="5">
        <v>74</v>
      </c>
      <c r="D296" s="5">
        <v>2699</v>
      </c>
      <c r="E296" s="10">
        <f t="shared" si="36"/>
        <v>36.472972972972975</v>
      </c>
      <c r="F296" s="38">
        <f t="shared" si="37"/>
        <v>74</v>
      </c>
      <c r="G296" s="9">
        <f t="shared" si="38"/>
        <v>2968.9</v>
      </c>
      <c r="H296" s="5"/>
      <c r="I296" s="12">
        <v>45</v>
      </c>
      <c r="J296" s="50" t="s">
        <v>1058</v>
      </c>
      <c r="K296" s="33"/>
      <c r="L296" s="34"/>
    </row>
    <row r="297" spans="1:10" ht="15">
      <c r="A297" s="5" t="s">
        <v>219</v>
      </c>
      <c r="B297" s="27" t="s">
        <v>220</v>
      </c>
      <c r="C297" s="5">
        <v>40</v>
      </c>
      <c r="D297" s="5">
        <v>533</v>
      </c>
      <c r="E297" s="10">
        <f t="shared" si="36"/>
        <v>13.325</v>
      </c>
      <c r="F297" s="38">
        <f t="shared" si="37"/>
        <v>40</v>
      </c>
      <c r="G297" s="9">
        <f t="shared" si="38"/>
        <v>559.65</v>
      </c>
      <c r="I297" s="16">
        <v>54</v>
      </c>
      <c r="J297" s="50" t="s">
        <v>1059</v>
      </c>
    </row>
    <row r="298" spans="1:15" ht="15">
      <c r="A298" s="17" t="s">
        <v>288</v>
      </c>
      <c r="B298" s="8"/>
      <c r="C298" s="9"/>
      <c r="D298" s="18">
        <f>SUM(D281:D297)</f>
        <v>28198</v>
      </c>
      <c r="E298" s="21"/>
      <c r="F298" s="9"/>
      <c r="G298" s="18">
        <f>SUM(G281:G297)</f>
        <v>30888.900000000005</v>
      </c>
      <c r="H298" s="11"/>
      <c r="I298" s="12"/>
      <c r="K298" s="5"/>
      <c r="L298" s="5"/>
      <c r="M298" s="5"/>
      <c r="N298" s="5"/>
      <c r="O298" s="5"/>
    </row>
    <row r="299" spans="1:15" ht="15">
      <c r="A299" s="17"/>
      <c r="B299" s="8"/>
      <c r="C299" s="9"/>
      <c r="D299" s="18"/>
      <c r="E299" s="10"/>
      <c r="F299" s="9"/>
      <c r="G299" s="18"/>
      <c r="H299" s="11"/>
      <c r="I299" s="12"/>
      <c r="K299" s="5"/>
      <c r="L299" s="5"/>
      <c r="M299" s="5"/>
      <c r="N299" s="5"/>
      <c r="O299" s="5"/>
    </row>
    <row r="300" spans="1:15" ht="15">
      <c r="A300" s="5"/>
      <c r="B300" s="8"/>
      <c r="C300" s="9"/>
      <c r="D300" s="9"/>
      <c r="E300" s="10"/>
      <c r="F300" s="9"/>
      <c r="G300" s="11"/>
      <c r="H300" s="11"/>
      <c r="I300" s="12"/>
      <c r="K300" s="5"/>
      <c r="L300" s="5"/>
      <c r="M300" s="5"/>
      <c r="N300" s="5"/>
      <c r="O300" s="5"/>
    </row>
    <row r="301" spans="1:15" ht="15.75">
      <c r="A301" s="13" t="s">
        <v>939</v>
      </c>
      <c r="B301" s="8"/>
      <c r="C301" s="9"/>
      <c r="D301" s="9"/>
      <c r="E301" s="10"/>
      <c r="F301" s="9"/>
      <c r="G301" s="11"/>
      <c r="H301" s="11"/>
      <c r="I301" s="12"/>
      <c r="K301" s="5"/>
      <c r="L301" s="5"/>
      <c r="M301" s="5"/>
      <c r="N301" s="5"/>
      <c r="O301" s="5"/>
    </row>
    <row r="302" spans="1:15" ht="15">
      <c r="A302" s="35" t="s">
        <v>950</v>
      </c>
      <c r="B302" s="8"/>
      <c r="C302" s="9"/>
      <c r="D302" s="9"/>
      <c r="E302" s="10"/>
      <c r="F302" s="9"/>
      <c r="G302" s="11"/>
      <c r="H302" s="11"/>
      <c r="I302" s="12"/>
      <c r="K302" s="5"/>
      <c r="L302" s="5"/>
      <c r="M302" s="5"/>
      <c r="N302" s="5"/>
      <c r="O302" s="5"/>
    </row>
    <row r="303" spans="1:13" ht="15">
      <c r="A303" s="5" t="s">
        <v>487</v>
      </c>
      <c r="B303" s="46" t="s">
        <v>488</v>
      </c>
      <c r="C303" s="5">
        <v>56</v>
      </c>
      <c r="D303" s="5">
        <v>2152</v>
      </c>
      <c r="E303" s="10">
        <f aca="true" t="shared" si="39" ref="E303:E318">D303/C303</f>
        <v>38.42857142857143</v>
      </c>
      <c r="F303" s="38">
        <f aca="true" t="shared" si="40" ref="F303:F318">C303</f>
        <v>56</v>
      </c>
      <c r="G303" s="9">
        <f aca="true" t="shared" si="41" ref="G303:G318">IF(D303&lt;750,D303*1.05,D303*1.1)</f>
        <v>2367.2000000000003</v>
      </c>
      <c r="H303" s="5"/>
      <c r="I303" s="12">
        <v>213</v>
      </c>
      <c r="J303" s="50" t="s">
        <v>1127</v>
      </c>
      <c r="K303" s="5"/>
      <c r="L303" s="5"/>
      <c r="M303" s="5"/>
    </row>
    <row r="304" spans="1:13" ht="15">
      <c r="A304" s="5" t="s">
        <v>202</v>
      </c>
      <c r="B304" s="27" t="s">
        <v>203</v>
      </c>
      <c r="C304" s="5">
        <v>69</v>
      </c>
      <c r="D304" s="5">
        <v>1416</v>
      </c>
      <c r="E304" s="10">
        <f t="shared" si="39"/>
        <v>20.52173913043478</v>
      </c>
      <c r="F304" s="38">
        <f t="shared" si="40"/>
        <v>69</v>
      </c>
      <c r="G304" s="9">
        <f t="shared" si="41"/>
        <v>1557.6000000000001</v>
      </c>
      <c r="H304" s="9"/>
      <c r="I304" s="12">
        <v>32</v>
      </c>
      <c r="J304" s="50" t="s">
        <v>1133</v>
      </c>
      <c r="K304" s="5"/>
      <c r="L304" s="5"/>
      <c r="M304" s="5"/>
    </row>
    <row r="305" spans="1:13" ht="15">
      <c r="A305" s="5" t="s">
        <v>559</v>
      </c>
      <c r="B305" s="46" t="s">
        <v>560</v>
      </c>
      <c r="C305" s="5">
        <v>76</v>
      </c>
      <c r="D305" s="5">
        <v>2303</v>
      </c>
      <c r="E305" s="10">
        <f t="shared" si="39"/>
        <v>30.30263157894737</v>
      </c>
      <c r="F305" s="38">
        <f t="shared" si="40"/>
        <v>76</v>
      </c>
      <c r="G305" s="9">
        <f t="shared" si="41"/>
        <v>2533.3</v>
      </c>
      <c r="H305"/>
      <c r="I305" s="12">
        <v>54</v>
      </c>
      <c r="J305" s="50" t="s">
        <v>1137</v>
      </c>
      <c r="K305" s="5"/>
      <c r="L305" s="5"/>
      <c r="M305" s="5"/>
    </row>
    <row r="306" spans="1:13" ht="15">
      <c r="A306" s="5" t="s">
        <v>458</v>
      </c>
      <c r="B306" s="27" t="s">
        <v>459</v>
      </c>
      <c r="C306" s="5">
        <v>60</v>
      </c>
      <c r="D306" s="5">
        <v>783</v>
      </c>
      <c r="E306" s="10">
        <f t="shared" si="39"/>
        <v>13.05</v>
      </c>
      <c r="F306" s="38">
        <f t="shared" si="40"/>
        <v>60</v>
      </c>
      <c r="G306" s="9">
        <f t="shared" si="41"/>
        <v>861.3000000000001</v>
      </c>
      <c r="H306" s="9"/>
      <c r="I306" s="12">
        <v>435</v>
      </c>
      <c r="J306" s="50" t="s">
        <v>1136</v>
      </c>
      <c r="K306" s="5"/>
      <c r="L306" s="5"/>
      <c r="M306" s="5"/>
    </row>
    <row r="307" spans="1:13" ht="15">
      <c r="A307" s="5" t="s">
        <v>821</v>
      </c>
      <c r="B307" s="27" t="s">
        <v>822</v>
      </c>
      <c r="C307" s="5">
        <v>75</v>
      </c>
      <c r="D307" s="5">
        <v>1795</v>
      </c>
      <c r="E307" s="10">
        <f t="shared" si="39"/>
        <v>23.933333333333334</v>
      </c>
      <c r="F307" s="38">
        <f t="shared" si="40"/>
        <v>75</v>
      </c>
      <c r="G307" s="9">
        <f t="shared" si="41"/>
        <v>1974.5000000000002</v>
      </c>
      <c r="H307" s="9"/>
      <c r="I307" s="16">
        <v>54</v>
      </c>
      <c r="J307" s="50" t="s">
        <v>1138</v>
      </c>
      <c r="K307" s="5"/>
      <c r="L307" s="5"/>
      <c r="M307" s="5"/>
    </row>
    <row r="308" spans="1:13" ht="15">
      <c r="A308" s="5" t="s">
        <v>573</v>
      </c>
      <c r="B308" s="46" t="s">
        <v>574</v>
      </c>
      <c r="C308" s="5">
        <v>81</v>
      </c>
      <c r="D308" s="5">
        <v>1290</v>
      </c>
      <c r="E308" s="10">
        <f t="shared" si="39"/>
        <v>15.925925925925926</v>
      </c>
      <c r="F308" s="38">
        <f t="shared" si="40"/>
        <v>81</v>
      </c>
      <c r="G308" s="9">
        <f t="shared" si="41"/>
        <v>1419.0000000000002</v>
      </c>
      <c r="H308"/>
      <c r="I308" s="12">
        <v>435</v>
      </c>
      <c r="J308" s="50" t="s">
        <v>1134</v>
      </c>
      <c r="K308" s="5"/>
      <c r="L308" s="5"/>
      <c r="M308" s="5"/>
    </row>
    <row r="309" spans="1:13" ht="15">
      <c r="A309" s="5" t="s">
        <v>575</v>
      </c>
      <c r="B309" s="46" t="s">
        <v>576</v>
      </c>
      <c r="C309" s="5">
        <v>60</v>
      </c>
      <c r="D309" s="5">
        <v>1188</v>
      </c>
      <c r="E309" s="10">
        <f t="shared" si="39"/>
        <v>19.8</v>
      </c>
      <c r="F309" s="38">
        <f t="shared" si="40"/>
        <v>60</v>
      </c>
      <c r="G309" s="9">
        <f t="shared" si="41"/>
        <v>1306.8000000000002</v>
      </c>
      <c r="H309"/>
      <c r="I309" s="16">
        <v>12</v>
      </c>
      <c r="J309" s="50" t="s">
        <v>1034</v>
      </c>
      <c r="K309" s="5"/>
      <c r="L309" s="5"/>
      <c r="M309" s="5"/>
    </row>
    <row r="310" spans="1:13" ht="15">
      <c r="A310" s="5" t="s">
        <v>583</v>
      </c>
      <c r="B310" s="46" t="s">
        <v>584</v>
      </c>
      <c r="C310" s="5">
        <v>81</v>
      </c>
      <c r="D310" s="5">
        <v>2539</v>
      </c>
      <c r="E310" s="10">
        <f t="shared" si="39"/>
        <v>31.34567901234568</v>
      </c>
      <c r="F310" s="38">
        <f t="shared" si="40"/>
        <v>81</v>
      </c>
      <c r="G310" s="9">
        <f t="shared" si="41"/>
        <v>2792.9</v>
      </c>
      <c r="H310"/>
      <c r="I310" s="12">
        <v>5</v>
      </c>
      <c r="J310" s="50" t="s">
        <v>1080</v>
      </c>
      <c r="K310" s="5"/>
      <c r="L310" s="5"/>
      <c r="M310" s="5"/>
    </row>
    <row r="311" spans="1:13" ht="15">
      <c r="A311" s="5" t="s">
        <v>607</v>
      </c>
      <c r="B311" s="46" t="s">
        <v>608</v>
      </c>
      <c r="C311" s="5">
        <v>78</v>
      </c>
      <c r="D311" s="5">
        <v>1701</v>
      </c>
      <c r="E311" s="10">
        <f t="shared" si="39"/>
        <v>21.807692307692307</v>
      </c>
      <c r="F311" s="38">
        <f t="shared" si="40"/>
        <v>78</v>
      </c>
      <c r="G311" s="9">
        <f t="shared" si="41"/>
        <v>1871.1000000000001</v>
      </c>
      <c r="H311"/>
      <c r="I311" s="12">
        <v>342</v>
      </c>
      <c r="J311" s="50" t="s">
        <v>1023</v>
      </c>
      <c r="K311" s="5"/>
      <c r="L311" s="5"/>
      <c r="M311" s="5"/>
    </row>
    <row r="312" spans="1:13" ht="15">
      <c r="A312" s="5" t="s">
        <v>862</v>
      </c>
      <c r="B312" s="27" t="s">
        <v>863</v>
      </c>
      <c r="C312" s="5">
        <v>59</v>
      </c>
      <c r="D312" s="5">
        <v>636</v>
      </c>
      <c r="E312" s="10">
        <f t="shared" si="39"/>
        <v>10.779661016949152</v>
      </c>
      <c r="F312" s="38">
        <f t="shared" si="40"/>
        <v>59</v>
      </c>
      <c r="G312" s="9">
        <f t="shared" si="41"/>
        <v>667.8000000000001</v>
      </c>
      <c r="H312" s="9">
        <f>D312*1.05</f>
        <v>667.8000000000001</v>
      </c>
      <c r="I312" s="16">
        <v>54</v>
      </c>
      <c r="J312" s="50" t="s">
        <v>1139</v>
      </c>
      <c r="K312" s="5"/>
      <c r="L312" s="5"/>
      <c r="M312" s="5"/>
    </row>
    <row r="313" spans="1:12" ht="15">
      <c r="A313" s="5" t="s">
        <v>633</v>
      </c>
      <c r="B313" s="46" t="s">
        <v>634</v>
      </c>
      <c r="C313" s="5">
        <v>64</v>
      </c>
      <c r="D313" s="5">
        <v>1245</v>
      </c>
      <c r="E313" s="10">
        <f t="shared" si="39"/>
        <v>19.453125</v>
      </c>
      <c r="F313" s="38">
        <f t="shared" si="40"/>
        <v>64</v>
      </c>
      <c r="G313" s="9">
        <f t="shared" si="41"/>
        <v>1369.5</v>
      </c>
      <c r="H313"/>
      <c r="I313" s="16">
        <v>32</v>
      </c>
      <c r="J313" s="50" t="s">
        <v>1131</v>
      </c>
      <c r="K313" s="33"/>
      <c r="L313" s="34"/>
    </row>
    <row r="314" spans="1:10" ht="15">
      <c r="A314" s="5" t="s">
        <v>345</v>
      </c>
      <c r="B314" s="27" t="s">
        <v>346</v>
      </c>
      <c r="C314" s="5">
        <v>77</v>
      </c>
      <c r="D314" s="5">
        <v>1603</v>
      </c>
      <c r="E314" s="10">
        <f t="shared" si="39"/>
        <v>20.818181818181817</v>
      </c>
      <c r="F314" s="38">
        <f t="shared" si="40"/>
        <v>77</v>
      </c>
      <c r="G314" s="9">
        <f t="shared" si="41"/>
        <v>1763.3000000000002</v>
      </c>
      <c r="I314" s="16">
        <v>321</v>
      </c>
      <c r="J314" s="50" t="s">
        <v>1129</v>
      </c>
    </row>
    <row r="315" spans="1:12" ht="15">
      <c r="A315" s="5" t="s">
        <v>667</v>
      </c>
      <c r="B315" s="46" t="s">
        <v>668</v>
      </c>
      <c r="C315" s="5">
        <v>69</v>
      </c>
      <c r="D315" s="5">
        <v>928</v>
      </c>
      <c r="E315" s="10">
        <f t="shared" si="39"/>
        <v>13.44927536231884</v>
      </c>
      <c r="F315" s="38">
        <f t="shared" si="40"/>
        <v>69</v>
      </c>
      <c r="G315" s="9">
        <f t="shared" si="41"/>
        <v>1020.8000000000001</v>
      </c>
      <c r="H315"/>
      <c r="I315" s="16">
        <v>435</v>
      </c>
      <c r="J315" s="50" t="s">
        <v>1135</v>
      </c>
      <c r="K315" s="33"/>
      <c r="L315" s="34"/>
    </row>
    <row r="316" spans="1:10" ht="15">
      <c r="A316" s="5" t="s">
        <v>671</v>
      </c>
      <c r="B316" s="46" t="s">
        <v>672</v>
      </c>
      <c r="C316" s="5">
        <v>22</v>
      </c>
      <c r="D316" s="5">
        <v>165</v>
      </c>
      <c r="E316" s="10">
        <f t="shared" si="39"/>
        <v>7.5</v>
      </c>
      <c r="F316" s="38">
        <f t="shared" si="40"/>
        <v>22</v>
      </c>
      <c r="G316" s="9">
        <f t="shared" si="41"/>
        <v>173.25</v>
      </c>
      <c r="I316" s="16">
        <v>32</v>
      </c>
      <c r="J316" s="50" t="s">
        <v>1132</v>
      </c>
    </row>
    <row r="317" spans="1:10" ht="15">
      <c r="A317" s="19" t="s">
        <v>681</v>
      </c>
      <c r="B317" s="46" t="s">
        <v>682</v>
      </c>
      <c r="C317" s="5">
        <v>26</v>
      </c>
      <c r="D317" s="5">
        <v>774</v>
      </c>
      <c r="E317" s="10">
        <f t="shared" si="39"/>
        <v>29.76923076923077</v>
      </c>
      <c r="F317" s="38">
        <f t="shared" si="40"/>
        <v>26</v>
      </c>
      <c r="G317" s="9">
        <f t="shared" si="41"/>
        <v>851.4000000000001</v>
      </c>
      <c r="H317"/>
      <c r="I317" s="12">
        <v>231</v>
      </c>
      <c r="J317" s="50" t="s">
        <v>1130</v>
      </c>
    </row>
    <row r="318" spans="1:10" ht="15">
      <c r="A318" s="5" t="s">
        <v>697</v>
      </c>
      <c r="B318" s="46" t="s">
        <v>698</v>
      </c>
      <c r="C318" s="5">
        <v>44</v>
      </c>
      <c r="D318" s="5">
        <v>708</v>
      </c>
      <c r="E318" s="10">
        <f t="shared" si="39"/>
        <v>16.09090909090909</v>
      </c>
      <c r="F318" s="38">
        <f t="shared" si="40"/>
        <v>44</v>
      </c>
      <c r="G318" s="9">
        <f t="shared" si="41"/>
        <v>743.4</v>
      </c>
      <c r="H318"/>
      <c r="I318" s="16">
        <v>21</v>
      </c>
      <c r="J318" s="50" t="s">
        <v>1128</v>
      </c>
    </row>
    <row r="319" spans="1:15" ht="15">
      <c r="A319" s="17" t="s">
        <v>43</v>
      </c>
      <c r="B319" s="8"/>
      <c r="C319" s="9"/>
      <c r="D319" s="18">
        <f>SUM(D303:D318)</f>
        <v>21226</v>
      </c>
      <c r="E319" s="21"/>
      <c r="F319" s="9"/>
      <c r="G319" s="18">
        <f>SUM(G303:G318)</f>
        <v>23273.15</v>
      </c>
      <c r="H319" s="11"/>
      <c r="I319" s="12"/>
      <c r="K319" s="5"/>
      <c r="L319" s="5"/>
      <c r="M319" s="5"/>
      <c r="N319" s="5"/>
      <c r="O319" s="5"/>
    </row>
    <row r="320" spans="1:15" ht="15">
      <c r="A320" s="5"/>
      <c r="B320" s="8"/>
      <c r="C320" s="9"/>
      <c r="D320" s="9"/>
      <c r="E320" s="10"/>
      <c r="F320" s="9"/>
      <c r="G320" s="11"/>
      <c r="H320" s="11"/>
      <c r="I320" s="12"/>
      <c r="K320" s="5"/>
      <c r="L320" s="5"/>
      <c r="M320" s="5"/>
      <c r="N320" s="5"/>
      <c r="O320" s="5"/>
    </row>
    <row r="321" spans="1:15" ht="15">
      <c r="A321" s="5"/>
      <c r="B321" s="8"/>
      <c r="C321" s="9"/>
      <c r="D321" s="9"/>
      <c r="E321" s="10"/>
      <c r="F321" s="9"/>
      <c r="G321" s="11"/>
      <c r="H321" s="11"/>
      <c r="I321" s="12"/>
      <c r="K321" s="5"/>
      <c r="L321" s="5"/>
      <c r="M321" s="5"/>
      <c r="N321" s="5"/>
      <c r="O321" s="5"/>
    </row>
    <row r="322" spans="1:15" ht="15.75">
      <c r="A322" s="13" t="s">
        <v>938</v>
      </c>
      <c r="B322" s="8"/>
      <c r="C322" s="9"/>
      <c r="D322" s="9"/>
      <c r="E322" s="10"/>
      <c r="F322" s="9"/>
      <c r="G322" s="11"/>
      <c r="H322" s="11"/>
      <c r="I322" s="12"/>
      <c r="K322" s="5"/>
      <c r="L322" s="5"/>
      <c r="M322" s="5"/>
      <c r="N322" s="5"/>
      <c r="O322" s="5"/>
    </row>
    <row r="323" spans="1:15" ht="15">
      <c r="A323" s="35" t="s">
        <v>948</v>
      </c>
      <c r="B323" s="8"/>
      <c r="C323" s="9"/>
      <c r="D323" s="9"/>
      <c r="E323" s="10"/>
      <c r="F323" s="9"/>
      <c r="G323" s="11"/>
      <c r="H323" s="11"/>
      <c r="I323" s="12"/>
      <c r="K323" s="5"/>
      <c r="L323" s="5"/>
      <c r="M323" s="5"/>
      <c r="N323" s="5"/>
      <c r="O323" s="5"/>
    </row>
    <row r="324" spans="1:15" ht="15">
      <c r="A324" s="35" t="s">
        <v>1366</v>
      </c>
      <c r="B324" s="8"/>
      <c r="C324" s="9"/>
      <c r="D324" s="9"/>
      <c r="E324" s="10"/>
      <c r="F324" s="9"/>
      <c r="G324" s="11"/>
      <c r="H324" s="11"/>
      <c r="I324" s="12"/>
      <c r="K324" s="5"/>
      <c r="L324" s="5"/>
      <c r="M324" s="5"/>
      <c r="N324" s="5"/>
      <c r="O324" s="5"/>
    </row>
    <row r="325" spans="1:13" ht="15">
      <c r="A325" s="5" t="s">
        <v>515</v>
      </c>
      <c r="B325" s="46" t="s">
        <v>516</v>
      </c>
      <c r="C325" s="5">
        <v>80</v>
      </c>
      <c r="D325" s="5">
        <v>2753</v>
      </c>
      <c r="E325" s="10">
        <f>D325/C325</f>
        <v>34.4125</v>
      </c>
      <c r="F325" s="38">
        <f>C325</f>
        <v>80</v>
      </c>
      <c r="G325" s="9">
        <f>IF(D325&lt;750,D325*1.05,D325*1.1)</f>
        <v>3028.3</v>
      </c>
      <c r="H325"/>
      <c r="I325" s="12">
        <v>45</v>
      </c>
      <c r="J325" s="50" t="s">
        <v>996</v>
      </c>
      <c r="K325" s="5"/>
      <c r="L325" s="5"/>
      <c r="M325" s="5"/>
    </row>
    <row r="326" spans="1:13" ht="15">
      <c r="A326" s="5" t="s">
        <v>757</v>
      </c>
      <c r="B326" s="27" t="s">
        <v>758</v>
      </c>
      <c r="C326" s="5">
        <v>41</v>
      </c>
      <c r="D326" s="5">
        <v>552</v>
      </c>
      <c r="E326" s="10">
        <f>D326/C326</f>
        <v>13.463414634146341</v>
      </c>
      <c r="F326" s="38">
        <f>C326</f>
        <v>41</v>
      </c>
      <c r="G326" s="9">
        <f>IF(D326&lt;750,D326*1.05,D326*1.1)</f>
        <v>579.6</v>
      </c>
      <c r="H326" s="9"/>
      <c r="I326" s="16">
        <v>23</v>
      </c>
      <c r="J326" s="50" t="s">
        <v>1041</v>
      </c>
      <c r="K326" s="5"/>
      <c r="L326" s="5"/>
      <c r="M326" s="5"/>
    </row>
    <row r="327" spans="1:13" ht="15">
      <c r="A327" s="5" t="s">
        <v>759</v>
      </c>
      <c r="B327" s="27" t="s">
        <v>760</v>
      </c>
      <c r="C327" s="5">
        <v>49</v>
      </c>
      <c r="D327" s="5">
        <v>570</v>
      </c>
      <c r="E327" s="10">
        <f aca="true" t="shared" si="42" ref="E327:E342">D327/C327</f>
        <v>11.63265306122449</v>
      </c>
      <c r="F327" s="38">
        <f aca="true" t="shared" si="43" ref="F327:F342">C327</f>
        <v>49</v>
      </c>
      <c r="G327" s="9">
        <f aca="true" t="shared" si="44" ref="G327:G342">IF(D327&lt;750,D327*1.05,D327*1.1)</f>
        <v>598.5</v>
      </c>
      <c r="H327" s="9"/>
      <c r="I327" s="16">
        <v>435</v>
      </c>
      <c r="J327" s="50" t="s">
        <v>1098</v>
      </c>
      <c r="K327" s="5"/>
      <c r="L327" s="5"/>
      <c r="M327" s="5"/>
    </row>
    <row r="328" spans="1:13" ht="15">
      <c r="A328" s="5" t="s">
        <v>795</v>
      </c>
      <c r="B328" s="27" t="s">
        <v>796</v>
      </c>
      <c r="C328" s="5">
        <v>55</v>
      </c>
      <c r="D328" s="5">
        <v>1472</v>
      </c>
      <c r="E328" s="10">
        <f t="shared" si="42"/>
        <v>26.763636363636362</v>
      </c>
      <c r="F328" s="38">
        <f t="shared" si="43"/>
        <v>55</v>
      </c>
      <c r="G328" s="9">
        <f t="shared" si="44"/>
        <v>1619.2</v>
      </c>
      <c r="H328" s="9"/>
      <c r="I328" s="16">
        <v>1</v>
      </c>
      <c r="J328" s="50" t="s">
        <v>1086</v>
      </c>
      <c r="K328" s="5"/>
      <c r="L328" s="5"/>
      <c r="M328" s="5"/>
    </row>
    <row r="329" spans="1:13" ht="15">
      <c r="A329" s="5" t="s">
        <v>797</v>
      </c>
      <c r="B329" s="27" t="s">
        <v>798</v>
      </c>
      <c r="C329" s="5">
        <v>54</v>
      </c>
      <c r="D329" s="5">
        <v>469</v>
      </c>
      <c r="E329" s="10">
        <f t="shared" si="42"/>
        <v>8.685185185185185</v>
      </c>
      <c r="F329" s="38">
        <f t="shared" si="43"/>
        <v>54</v>
      </c>
      <c r="G329" s="9">
        <f t="shared" si="44"/>
        <v>492.45000000000005</v>
      </c>
      <c r="H329" s="9"/>
      <c r="I329" s="16">
        <v>2</v>
      </c>
      <c r="J329" s="50" t="s">
        <v>998</v>
      </c>
      <c r="K329" s="5"/>
      <c r="L329" s="5"/>
      <c r="M329" s="5"/>
    </row>
    <row r="330" spans="1:13" ht="15">
      <c r="A330" s="5" t="s">
        <v>565</v>
      </c>
      <c r="B330" s="46" t="s">
        <v>566</v>
      </c>
      <c r="C330" s="5">
        <v>78</v>
      </c>
      <c r="D330" s="5">
        <v>2772</v>
      </c>
      <c r="E330" s="10">
        <f t="shared" si="42"/>
        <v>35.53846153846154</v>
      </c>
      <c r="F330" s="38">
        <f t="shared" si="43"/>
        <v>78</v>
      </c>
      <c r="G330" s="9">
        <f t="shared" si="44"/>
        <v>3049.2000000000003</v>
      </c>
      <c r="H330"/>
      <c r="I330" s="12">
        <v>23</v>
      </c>
      <c r="J330" s="50" t="s">
        <v>1089</v>
      </c>
      <c r="K330" s="5"/>
      <c r="L330" s="5"/>
      <c r="M330" s="5"/>
    </row>
    <row r="331" spans="1:13" ht="15">
      <c r="A331" s="5" t="s">
        <v>813</v>
      </c>
      <c r="B331" s="27" t="s">
        <v>814</v>
      </c>
      <c r="C331" s="5">
        <v>45</v>
      </c>
      <c r="D331" s="5">
        <v>472</v>
      </c>
      <c r="E331" s="10">
        <f t="shared" si="42"/>
        <v>10.488888888888889</v>
      </c>
      <c r="F331" s="38">
        <f t="shared" si="43"/>
        <v>45</v>
      </c>
      <c r="G331" s="9">
        <f t="shared" si="44"/>
        <v>495.6</v>
      </c>
      <c r="H331" s="5"/>
      <c r="I331" s="12">
        <v>45</v>
      </c>
      <c r="J331" s="50" t="s">
        <v>1095</v>
      </c>
      <c r="K331" s="5"/>
      <c r="L331" s="5"/>
      <c r="M331" s="5"/>
    </row>
    <row r="332" spans="1:13" ht="15">
      <c r="A332" s="5" t="s">
        <v>831</v>
      </c>
      <c r="B332" s="27" t="s">
        <v>832</v>
      </c>
      <c r="C332" s="5">
        <v>36</v>
      </c>
      <c r="D332" s="5">
        <v>406</v>
      </c>
      <c r="E332" s="10">
        <f t="shared" si="42"/>
        <v>11.277777777777779</v>
      </c>
      <c r="F332" s="38">
        <f t="shared" si="43"/>
        <v>36</v>
      </c>
      <c r="G332" s="9">
        <f t="shared" si="44"/>
        <v>426.3</v>
      </c>
      <c r="H332" s="9"/>
      <c r="I332" s="16">
        <v>45</v>
      </c>
      <c r="J332" s="50" t="s">
        <v>1094</v>
      </c>
      <c r="K332" s="5"/>
      <c r="L332" s="5"/>
      <c r="M332" s="5"/>
    </row>
    <row r="333" spans="1:13" ht="15">
      <c r="A333" s="5" t="s">
        <v>589</v>
      </c>
      <c r="B333" s="46" t="s">
        <v>590</v>
      </c>
      <c r="C333" s="5">
        <v>21</v>
      </c>
      <c r="D333" s="5">
        <v>195</v>
      </c>
      <c r="E333" s="10">
        <f>D333/C333</f>
        <v>9.285714285714286</v>
      </c>
      <c r="F333" s="38">
        <f>C333</f>
        <v>21</v>
      </c>
      <c r="G333" s="9">
        <f>IF(D333&lt;750,D333*1.05,D333*1.1)</f>
        <v>204.75</v>
      </c>
      <c r="I333" s="16">
        <v>342</v>
      </c>
      <c r="J333" s="50" t="s">
        <v>1100</v>
      </c>
      <c r="K333" s="5"/>
      <c r="L333" s="5"/>
      <c r="M333" s="5"/>
    </row>
    <row r="334" spans="1:13" ht="15">
      <c r="A334" s="5" t="s">
        <v>599</v>
      </c>
      <c r="B334" s="46" t="s">
        <v>600</v>
      </c>
      <c r="C334" s="5">
        <v>48</v>
      </c>
      <c r="D334" s="5">
        <v>984</v>
      </c>
      <c r="E334" s="10">
        <f t="shared" si="42"/>
        <v>20.5</v>
      </c>
      <c r="F334" s="38">
        <f t="shared" si="43"/>
        <v>48</v>
      </c>
      <c r="G334" s="9">
        <f t="shared" si="44"/>
        <v>1082.4</v>
      </c>
      <c r="H334"/>
      <c r="I334" s="12">
        <v>45</v>
      </c>
      <c r="J334" s="50" t="s">
        <v>1099</v>
      </c>
      <c r="K334" s="5"/>
      <c r="L334" s="5"/>
      <c r="M334" s="5"/>
    </row>
    <row r="335" spans="1:12" ht="15">
      <c r="A335" s="5" t="s">
        <v>603</v>
      </c>
      <c r="B335" s="46" t="s">
        <v>604</v>
      </c>
      <c r="C335" s="5">
        <v>80</v>
      </c>
      <c r="D335" s="5">
        <v>2931</v>
      </c>
      <c r="E335" s="10">
        <f t="shared" si="42"/>
        <v>36.6375</v>
      </c>
      <c r="F335" s="38">
        <f t="shared" si="43"/>
        <v>80</v>
      </c>
      <c r="G335" s="9">
        <f t="shared" si="44"/>
        <v>3224.1000000000004</v>
      </c>
      <c r="H335"/>
      <c r="I335" s="12">
        <v>34</v>
      </c>
      <c r="J335" s="50" t="s">
        <v>996</v>
      </c>
      <c r="K335" s="33"/>
      <c r="L335" s="34"/>
    </row>
    <row r="336" spans="1:10" ht="15">
      <c r="A336" s="5" t="s">
        <v>615</v>
      </c>
      <c r="B336" s="46" t="s">
        <v>616</v>
      </c>
      <c r="C336" s="5">
        <v>77</v>
      </c>
      <c r="D336" s="5">
        <v>1900</v>
      </c>
      <c r="E336" s="10">
        <f t="shared" si="42"/>
        <v>24.675324675324674</v>
      </c>
      <c r="F336" s="38">
        <f t="shared" si="43"/>
        <v>77</v>
      </c>
      <c r="G336" s="9">
        <f t="shared" si="44"/>
        <v>2090</v>
      </c>
      <c r="H336"/>
      <c r="I336" s="12">
        <v>435</v>
      </c>
      <c r="J336" s="50" t="s">
        <v>1092</v>
      </c>
    </row>
    <row r="337" spans="1:13" ht="15">
      <c r="A337" s="19" t="s">
        <v>631</v>
      </c>
      <c r="B337" s="46" t="s">
        <v>632</v>
      </c>
      <c r="C337" s="5">
        <v>58</v>
      </c>
      <c r="D337" s="5">
        <v>720</v>
      </c>
      <c r="E337" s="10">
        <f t="shared" si="42"/>
        <v>12.413793103448276</v>
      </c>
      <c r="F337" s="38">
        <f t="shared" si="43"/>
        <v>58</v>
      </c>
      <c r="G337" s="9">
        <f t="shared" si="44"/>
        <v>756</v>
      </c>
      <c r="H337"/>
      <c r="I337" s="16">
        <v>543</v>
      </c>
      <c r="J337" s="50" t="s">
        <v>1097</v>
      </c>
      <c r="K337" s="5"/>
      <c r="L337" s="5"/>
      <c r="M337" s="5"/>
    </row>
    <row r="338" spans="1:10" ht="15">
      <c r="A338" s="5" t="s">
        <v>685</v>
      </c>
      <c r="B338" s="46" t="s">
        <v>686</v>
      </c>
      <c r="C338" s="5">
        <v>43</v>
      </c>
      <c r="D338" s="5">
        <v>571</v>
      </c>
      <c r="E338" s="10">
        <f t="shared" si="42"/>
        <v>13.279069767441861</v>
      </c>
      <c r="F338" s="38">
        <f t="shared" si="43"/>
        <v>43</v>
      </c>
      <c r="G338" s="9">
        <f t="shared" si="44"/>
        <v>599.5500000000001</v>
      </c>
      <c r="H338"/>
      <c r="I338" s="12">
        <v>12</v>
      </c>
      <c r="J338" s="50" t="s">
        <v>1090</v>
      </c>
    </row>
    <row r="339" spans="1:10" ht="15">
      <c r="A339" s="5" t="s">
        <v>693</v>
      </c>
      <c r="B339" s="46" t="s">
        <v>694</v>
      </c>
      <c r="C339" s="5">
        <v>52</v>
      </c>
      <c r="D339" s="5">
        <v>1378</v>
      </c>
      <c r="E339" s="10">
        <f t="shared" si="42"/>
        <v>26.5</v>
      </c>
      <c r="F339" s="38">
        <f t="shared" si="43"/>
        <v>52</v>
      </c>
      <c r="G339" s="9">
        <f t="shared" si="44"/>
        <v>1515.8000000000002</v>
      </c>
      <c r="H339"/>
      <c r="I339" s="16">
        <v>1</v>
      </c>
      <c r="J339" s="50" t="s">
        <v>1087</v>
      </c>
    </row>
    <row r="340" spans="1:10" ht="15">
      <c r="A340" s="5" t="s">
        <v>923</v>
      </c>
      <c r="B340" s="27" t="s">
        <v>924</v>
      </c>
      <c r="C340" s="5">
        <v>37</v>
      </c>
      <c r="D340" s="5">
        <v>368</v>
      </c>
      <c r="E340" s="10">
        <f t="shared" si="42"/>
        <v>9.945945945945946</v>
      </c>
      <c r="F340" s="38">
        <f t="shared" si="43"/>
        <v>37</v>
      </c>
      <c r="G340" s="9">
        <f t="shared" si="44"/>
        <v>386.40000000000003</v>
      </c>
      <c r="H340" s="9"/>
      <c r="I340" s="16">
        <v>34</v>
      </c>
      <c r="J340" s="50" t="s">
        <v>1093</v>
      </c>
    </row>
    <row r="341" spans="1:10" ht="15">
      <c r="A341" s="5" t="s">
        <v>701</v>
      </c>
      <c r="B341" s="46" t="s">
        <v>702</v>
      </c>
      <c r="C341" s="5">
        <v>71</v>
      </c>
      <c r="D341" s="5">
        <v>1252</v>
      </c>
      <c r="E341" s="10">
        <f t="shared" si="42"/>
        <v>17.633802816901408</v>
      </c>
      <c r="F341" s="38">
        <f t="shared" si="43"/>
        <v>71</v>
      </c>
      <c r="G341" s="9">
        <f t="shared" si="44"/>
        <v>1377.2</v>
      </c>
      <c r="H341"/>
      <c r="I341" s="12">
        <v>1</v>
      </c>
      <c r="J341" s="50" t="s">
        <v>1088</v>
      </c>
    </row>
    <row r="342" spans="1:10" ht="15">
      <c r="A342" s="5" t="s">
        <v>715</v>
      </c>
      <c r="B342" s="46" t="s">
        <v>716</v>
      </c>
      <c r="C342" s="5">
        <v>65</v>
      </c>
      <c r="D342" s="5">
        <v>1674</v>
      </c>
      <c r="E342" s="10">
        <f t="shared" si="42"/>
        <v>25.753846153846155</v>
      </c>
      <c r="F342" s="38">
        <f t="shared" si="43"/>
        <v>65</v>
      </c>
      <c r="G342" s="9">
        <f t="shared" si="44"/>
        <v>1841.4</v>
      </c>
      <c r="H342"/>
      <c r="I342" s="12">
        <v>54</v>
      </c>
      <c r="J342" s="50" t="s">
        <v>1096</v>
      </c>
    </row>
    <row r="343" spans="1:15" ht="15">
      <c r="A343" s="17" t="s">
        <v>43</v>
      </c>
      <c r="B343" s="8"/>
      <c r="C343" s="9"/>
      <c r="D343" s="18">
        <f>SUM(D325:D342)</f>
        <v>21439</v>
      </c>
      <c r="E343" s="21"/>
      <c r="F343" s="9"/>
      <c r="G343" s="18">
        <f>SUM(G325:G342)</f>
        <v>23366.750000000004</v>
      </c>
      <c r="H343" s="11"/>
      <c r="I343" s="12"/>
      <c r="K343" s="5"/>
      <c r="L343" s="5"/>
      <c r="M343" s="5"/>
      <c r="N343" s="5"/>
      <c r="O343" s="5"/>
    </row>
    <row r="344" spans="1:15" ht="15">
      <c r="A344" s="5"/>
      <c r="B344" s="8"/>
      <c r="C344" s="9"/>
      <c r="D344" s="9"/>
      <c r="E344" s="10"/>
      <c r="F344" s="9"/>
      <c r="G344" s="11"/>
      <c r="H344" s="11"/>
      <c r="I344" s="12"/>
      <c r="K344" s="5"/>
      <c r="L344" s="5"/>
      <c r="M344" s="5"/>
      <c r="N344" s="5"/>
      <c r="O344" s="5"/>
    </row>
    <row r="345" spans="1:15" ht="15">
      <c r="A345" s="22"/>
      <c r="B345" s="20"/>
      <c r="C345" s="9"/>
      <c r="D345" s="23"/>
      <c r="E345" s="21"/>
      <c r="F345" s="9"/>
      <c r="G345" s="11"/>
      <c r="H345" s="11"/>
      <c r="I345" s="12"/>
      <c r="K345" s="5"/>
      <c r="L345" s="5"/>
      <c r="M345" s="5"/>
      <c r="N345" s="5"/>
      <c r="O345" s="5"/>
    </row>
    <row r="346" spans="1:15" ht="15.75">
      <c r="A346" s="13" t="s">
        <v>943</v>
      </c>
      <c r="B346" s="20"/>
      <c r="C346" s="9"/>
      <c r="D346" s="23"/>
      <c r="E346" s="21"/>
      <c r="F346" s="9"/>
      <c r="G346" s="11"/>
      <c r="H346" s="11"/>
      <c r="I346" s="12"/>
      <c r="K346" s="5"/>
      <c r="L346" s="5"/>
      <c r="M346" s="5"/>
      <c r="N346" s="5"/>
      <c r="O346" s="5"/>
    </row>
    <row r="347" spans="1:15" ht="15">
      <c r="A347" s="35" t="s">
        <v>1386</v>
      </c>
      <c r="B347" s="37"/>
      <c r="C347" s="38"/>
      <c r="D347" s="38"/>
      <c r="E347" s="40"/>
      <c r="F347" s="38"/>
      <c r="G347" s="44"/>
      <c r="H347" s="44"/>
      <c r="I347" s="41"/>
      <c r="K347" s="5"/>
      <c r="L347" s="5"/>
      <c r="M347" s="5"/>
      <c r="N347" s="5"/>
      <c r="O347" s="5"/>
    </row>
    <row r="348" spans="1:13" ht="15">
      <c r="A348" s="5" t="s">
        <v>497</v>
      </c>
      <c r="B348" s="46" t="s">
        <v>498</v>
      </c>
      <c r="C348" s="5">
        <v>64</v>
      </c>
      <c r="D348" s="5">
        <v>1544</v>
      </c>
      <c r="E348" s="10">
        <f aca="true" t="shared" si="45" ref="E348:E363">D348/C348</f>
        <v>24.125</v>
      </c>
      <c r="F348" s="38">
        <f aca="true" t="shared" si="46" ref="F348:F363">C348</f>
        <v>64</v>
      </c>
      <c r="G348" s="9">
        <f aca="true" t="shared" si="47" ref="G348:G363">IF(D348&lt;750,D348*1.05,D348*1.1)</f>
        <v>1698.4</v>
      </c>
      <c r="H348" s="5"/>
      <c r="I348" s="16">
        <v>12</v>
      </c>
      <c r="J348" s="50" t="s">
        <v>1119</v>
      </c>
      <c r="K348" s="5"/>
      <c r="L348" s="5"/>
      <c r="M348" s="5"/>
    </row>
    <row r="349" spans="1:13" ht="15">
      <c r="A349" s="5" t="s">
        <v>733</v>
      </c>
      <c r="B349" s="27" t="s">
        <v>734</v>
      </c>
      <c r="C349" s="5">
        <v>70</v>
      </c>
      <c r="D349" s="5">
        <v>1500</v>
      </c>
      <c r="E349" s="10">
        <f t="shared" si="45"/>
        <v>21.428571428571427</v>
      </c>
      <c r="F349" s="38">
        <f t="shared" si="46"/>
        <v>70</v>
      </c>
      <c r="G349" s="9">
        <f t="shared" si="47"/>
        <v>1650.0000000000002</v>
      </c>
      <c r="H349" s="9"/>
      <c r="I349" s="16">
        <v>12</v>
      </c>
      <c r="J349" s="50" t="s">
        <v>1118</v>
      </c>
      <c r="K349" s="5"/>
      <c r="L349" s="5"/>
      <c r="M349" s="5"/>
    </row>
    <row r="350" spans="1:13" ht="15">
      <c r="A350" s="5" t="s">
        <v>501</v>
      </c>
      <c r="B350" s="46" t="s">
        <v>502</v>
      </c>
      <c r="C350" s="5">
        <v>82</v>
      </c>
      <c r="D350" s="5">
        <v>2020</v>
      </c>
      <c r="E350" s="10">
        <f t="shared" si="45"/>
        <v>24.634146341463413</v>
      </c>
      <c r="F350" s="38">
        <f t="shared" si="46"/>
        <v>82</v>
      </c>
      <c r="G350" s="9">
        <f t="shared" si="47"/>
        <v>2222</v>
      </c>
      <c r="H350" s="5"/>
      <c r="I350" s="16">
        <v>32</v>
      </c>
      <c r="J350" s="50" t="s">
        <v>976</v>
      </c>
      <c r="K350" s="5"/>
      <c r="L350" s="5"/>
      <c r="M350" s="5"/>
    </row>
    <row r="351" spans="1:13" ht="15">
      <c r="A351" s="5" t="s">
        <v>755</v>
      </c>
      <c r="B351" s="27" t="s">
        <v>756</v>
      </c>
      <c r="C351" s="5">
        <v>22</v>
      </c>
      <c r="D351" s="5">
        <v>141</v>
      </c>
      <c r="E351" s="10">
        <f t="shared" si="45"/>
        <v>6.409090909090909</v>
      </c>
      <c r="F351" s="38">
        <f t="shared" si="46"/>
        <v>22</v>
      </c>
      <c r="G351" s="9">
        <f t="shared" si="47"/>
        <v>148.05</v>
      </c>
      <c r="H351" s="9"/>
      <c r="I351" s="16">
        <v>23</v>
      </c>
      <c r="J351" s="50" t="s">
        <v>1125</v>
      </c>
      <c r="K351" s="5"/>
      <c r="L351" s="5"/>
      <c r="M351" s="5"/>
    </row>
    <row r="352" spans="1:13" ht="15">
      <c r="A352" s="5" t="s">
        <v>525</v>
      </c>
      <c r="B352" s="46" t="s">
        <v>526</v>
      </c>
      <c r="C352" s="5">
        <v>72</v>
      </c>
      <c r="D352" s="5">
        <v>2162</v>
      </c>
      <c r="E352" s="10">
        <f t="shared" si="45"/>
        <v>30.02777777777778</v>
      </c>
      <c r="F352" s="38">
        <f t="shared" si="46"/>
        <v>72</v>
      </c>
      <c r="G352" s="9">
        <f t="shared" si="47"/>
        <v>2378.2000000000003</v>
      </c>
      <c r="H352"/>
      <c r="I352" s="12">
        <v>54</v>
      </c>
      <c r="J352" s="50" t="s">
        <v>1117</v>
      </c>
      <c r="K352" s="5"/>
      <c r="L352" s="5"/>
      <c r="M352" s="5"/>
    </row>
    <row r="353" spans="1:13" ht="15">
      <c r="A353" s="5" t="s">
        <v>333</v>
      </c>
      <c r="B353" s="27" t="s">
        <v>334</v>
      </c>
      <c r="C353" s="5">
        <v>77</v>
      </c>
      <c r="D353" s="5">
        <v>1051</v>
      </c>
      <c r="E353" s="10">
        <f t="shared" si="45"/>
        <v>13.64935064935065</v>
      </c>
      <c r="F353" s="38">
        <f t="shared" si="46"/>
        <v>77</v>
      </c>
      <c r="G353" s="9">
        <f t="shared" si="47"/>
        <v>1156.1000000000001</v>
      </c>
      <c r="I353" s="12">
        <v>435</v>
      </c>
      <c r="J353" s="50" t="s">
        <v>1115</v>
      </c>
      <c r="K353" s="5"/>
      <c r="L353" s="5"/>
      <c r="M353" s="5"/>
    </row>
    <row r="354" spans="1:13" ht="15">
      <c r="A354" s="5" t="s">
        <v>543</v>
      </c>
      <c r="B354" s="46" t="s">
        <v>544</v>
      </c>
      <c r="C354" s="5">
        <v>58</v>
      </c>
      <c r="D354" s="5">
        <v>1137</v>
      </c>
      <c r="E354" s="10">
        <f t="shared" si="45"/>
        <v>19.603448275862068</v>
      </c>
      <c r="F354" s="38">
        <f t="shared" si="46"/>
        <v>58</v>
      </c>
      <c r="G354" s="9">
        <f t="shared" si="47"/>
        <v>1250.7</v>
      </c>
      <c r="H354"/>
      <c r="I354" s="16">
        <v>12</v>
      </c>
      <c r="J354" s="50" t="s">
        <v>1122</v>
      </c>
      <c r="K354" s="5"/>
      <c r="L354" s="5"/>
      <c r="M354" s="5"/>
    </row>
    <row r="355" spans="1:13" ht="15">
      <c r="A355" s="5" t="s">
        <v>545</v>
      </c>
      <c r="B355" s="46" t="s">
        <v>546</v>
      </c>
      <c r="C355" s="5">
        <v>61</v>
      </c>
      <c r="D355" s="5">
        <v>949</v>
      </c>
      <c r="E355" s="10">
        <f t="shared" si="45"/>
        <v>15.557377049180328</v>
      </c>
      <c r="F355" s="38">
        <f t="shared" si="46"/>
        <v>61</v>
      </c>
      <c r="G355" s="9">
        <f t="shared" si="47"/>
        <v>1043.9</v>
      </c>
      <c r="I355" s="16">
        <v>54</v>
      </c>
      <c r="J355" s="50" t="s">
        <v>1120</v>
      </c>
      <c r="K355" s="5"/>
      <c r="L355" s="5"/>
      <c r="M355" s="5"/>
    </row>
    <row r="356" spans="1:13" ht="15">
      <c r="A356" s="5" t="s">
        <v>785</v>
      </c>
      <c r="B356" s="27" t="s">
        <v>786</v>
      </c>
      <c r="C356" s="5">
        <v>47</v>
      </c>
      <c r="D356" s="5">
        <v>893</v>
      </c>
      <c r="E356" s="10">
        <f t="shared" si="45"/>
        <v>19</v>
      </c>
      <c r="F356" s="38">
        <f t="shared" si="46"/>
        <v>47</v>
      </c>
      <c r="G356" s="9">
        <f t="shared" si="47"/>
        <v>982.3000000000001</v>
      </c>
      <c r="H356" s="9"/>
      <c r="I356" s="16">
        <v>324</v>
      </c>
      <c r="J356" s="50" t="s">
        <v>1126</v>
      </c>
      <c r="K356" s="5"/>
      <c r="L356" s="5"/>
      <c r="M356" s="5"/>
    </row>
    <row r="357" spans="1:13" ht="15">
      <c r="A357" s="5" t="s">
        <v>553</v>
      </c>
      <c r="B357" s="46" t="s">
        <v>554</v>
      </c>
      <c r="C357" s="5">
        <v>78</v>
      </c>
      <c r="D357" s="5">
        <v>2458</v>
      </c>
      <c r="E357" s="10">
        <f t="shared" si="45"/>
        <v>31.512820512820515</v>
      </c>
      <c r="F357" s="38">
        <f t="shared" si="46"/>
        <v>78</v>
      </c>
      <c r="G357" s="9">
        <f t="shared" si="47"/>
        <v>2703.8</v>
      </c>
      <c r="H357"/>
      <c r="I357" s="16">
        <v>45</v>
      </c>
      <c r="J357" s="50" t="s">
        <v>1114</v>
      </c>
      <c r="K357" s="5"/>
      <c r="L357" s="5"/>
      <c r="M357" s="5"/>
    </row>
    <row r="358" spans="1:15" ht="15" customHeight="1">
      <c r="A358" s="5" t="s">
        <v>567</v>
      </c>
      <c r="B358" s="46" t="s">
        <v>568</v>
      </c>
      <c r="C358" s="5">
        <v>81</v>
      </c>
      <c r="D358" s="5">
        <v>2264</v>
      </c>
      <c r="E358" s="10">
        <f t="shared" si="45"/>
        <v>27.950617283950617</v>
      </c>
      <c r="F358" s="38">
        <f t="shared" si="46"/>
        <v>81</v>
      </c>
      <c r="G358" s="9">
        <f t="shared" si="47"/>
        <v>2490.4</v>
      </c>
      <c r="H358"/>
      <c r="I358" s="16">
        <v>23</v>
      </c>
      <c r="J358" s="50" t="s">
        <v>1080</v>
      </c>
      <c r="K358" s="5"/>
      <c r="L358" s="5"/>
      <c r="M358" s="5"/>
      <c r="N358" s="5"/>
      <c r="O358" s="5"/>
    </row>
    <row r="359" spans="1:12" ht="15">
      <c r="A359" s="5" t="s">
        <v>308</v>
      </c>
      <c r="B359" s="27" t="s">
        <v>309</v>
      </c>
      <c r="C359" s="5">
        <v>57</v>
      </c>
      <c r="D359" s="5">
        <v>780</v>
      </c>
      <c r="E359" s="10">
        <f t="shared" si="45"/>
        <v>13.68421052631579</v>
      </c>
      <c r="F359" s="38">
        <f t="shared" si="46"/>
        <v>57</v>
      </c>
      <c r="G359" s="9">
        <f t="shared" si="47"/>
        <v>858.0000000000001</v>
      </c>
      <c r="I359" s="16">
        <v>34</v>
      </c>
      <c r="J359" s="50" t="s">
        <v>1127</v>
      </c>
      <c r="K359" s="33"/>
      <c r="L359" s="34"/>
    </row>
    <row r="360" spans="1:12" ht="15">
      <c r="A360" s="19" t="s">
        <v>637</v>
      </c>
      <c r="B360" s="46" t="s">
        <v>638</v>
      </c>
      <c r="C360" s="5">
        <v>59</v>
      </c>
      <c r="D360" s="5">
        <v>1211</v>
      </c>
      <c r="E360" s="10">
        <f t="shared" si="45"/>
        <v>20.52542372881356</v>
      </c>
      <c r="F360" s="38">
        <f t="shared" si="46"/>
        <v>59</v>
      </c>
      <c r="G360" s="9">
        <f t="shared" si="47"/>
        <v>1332.1000000000001</v>
      </c>
      <c r="H360"/>
      <c r="I360" s="16">
        <v>1</v>
      </c>
      <c r="J360" s="50" t="s">
        <v>1121</v>
      </c>
      <c r="K360" s="33"/>
      <c r="L360" s="34"/>
    </row>
    <row r="361" spans="1:12" ht="15">
      <c r="A361" s="5" t="s">
        <v>655</v>
      </c>
      <c r="B361" s="46" t="s">
        <v>656</v>
      </c>
      <c r="C361" s="5">
        <v>51</v>
      </c>
      <c r="D361" s="5">
        <v>1024</v>
      </c>
      <c r="E361" s="10">
        <f t="shared" si="45"/>
        <v>20.07843137254902</v>
      </c>
      <c r="F361" s="38">
        <f t="shared" si="46"/>
        <v>51</v>
      </c>
      <c r="G361" s="9">
        <f t="shared" si="47"/>
        <v>1126.4</v>
      </c>
      <c r="H361"/>
      <c r="I361" s="12">
        <v>34</v>
      </c>
      <c r="J361" s="50" t="s">
        <v>1124</v>
      </c>
      <c r="K361" s="33"/>
      <c r="L361" s="34"/>
    </row>
    <row r="362" spans="1:12" ht="15">
      <c r="A362" s="5" t="s">
        <v>689</v>
      </c>
      <c r="B362" s="46" t="s">
        <v>690</v>
      </c>
      <c r="C362" s="5">
        <v>75</v>
      </c>
      <c r="D362" s="5">
        <v>2081</v>
      </c>
      <c r="E362" s="10">
        <f t="shared" si="45"/>
        <v>27.746666666666666</v>
      </c>
      <c r="F362" s="38">
        <f t="shared" si="46"/>
        <v>75</v>
      </c>
      <c r="G362" s="9">
        <f t="shared" si="47"/>
        <v>2289.1000000000004</v>
      </c>
      <c r="H362"/>
      <c r="I362" s="16">
        <v>45</v>
      </c>
      <c r="J362" s="50" t="s">
        <v>1116</v>
      </c>
      <c r="K362" s="33"/>
      <c r="L362" s="34"/>
    </row>
    <row r="363" spans="1:10" ht="15">
      <c r="A363" s="5" t="s">
        <v>709</v>
      </c>
      <c r="B363" s="46" t="s">
        <v>710</v>
      </c>
      <c r="C363" s="5">
        <v>56</v>
      </c>
      <c r="D363" s="5">
        <v>1730</v>
      </c>
      <c r="E363" s="10">
        <f t="shared" si="45"/>
        <v>30.892857142857142</v>
      </c>
      <c r="F363" s="38">
        <f t="shared" si="46"/>
        <v>56</v>
      </c>
      <c r="G363" s="9">
        <f t="shared" si="47"/>
        <v>1903.0000000000002</v>
      </c>
      <c r="H363"/>
      <c r="I363" s="12">
        <v>12</v>
      </c>
      <c r="J363" s="50" t="s">
        <v>1123</v>
      </c>
    </row>
    <row r="364" spans="1:15" ht="15">
      <c r="A364" s="17" t="s">
        <v>43</v>
      </c>
      <c r="B364" s="8"/>
      <c r="C364" s="9"/>
      <c r="D364" s="18">
        <f>SUM(D348:D363)</f>
        <v>22945</v>
      </c>
      <c r="E364" s="21"/>
      <c r="F364" s="9"/>
      <c r="G364" s="18">
        <f>SUM(G348:G363)</f>
        <v>25232.450000000004</v>
      </c>
      <c r="H364" s="44"/>
      <c r="I364" s="41"/>
      <c r="K364" s="5"/>
      <c r="L364" s="5"/>
      <c r="M364" s="5"/>
      <c r="N364" s="5"/>
      <c r="O364" s="5"/>
    </row>
    <row r="365" spans="1:15" ht="15">
      <c r="A365" s="43"/>
      <c r="B365" s="37"/>
      <c r="C365" s="38"/>
      <c r="D365" s="38"/>
      <c r="E365" s="40"/>
      <c r="F365" s="38"/>
      <c r="G365" s="44"/>
      <c r="H365" s="44"/>
      <c r="I365" s="41"/>
      <c r="K365" s="5"/>
      <c r="L365" s="5"/>
      <c r="M365" s="5"/>
      <c r="N365" s="5"/>
      <c r="O365" s="5"/>
    </row>
    <row r="366" spans="1:15" ht="15">
      <c r="A366" s="22"/>
      <c r="B366" s="20"/>
      <c r="C366" s="9"/>
      <c r="D366" s="23"/>
      <c r="E366" s="21"/>
      <c r="F366" s="9"/>
      <c r="G366" s="11"/>
      <c r="H366" s="11"/>
      <c r="I366" s="12"/>
      <c r="K366" s="5"/>
      <c r="L366" s="5"/>
      <c r="M366" s="5"/>
      <c r="N366" s="5"/>
      <c r="O366" s="5"/>
    </row>
    <row r="367" spans="1:15" ht="15.75">
      <c r="A367" s="13" t="s">
        <v>323</v>
      </c>
      <c r="B367" s="8"/>
      <c r="C367" s="9"/>
      <c r="D367" s="9"/>
      <c r="E367" s="10"/>
      <c r="F367" s="9"/>
      <c r="G367" s="11"/>
      <c r="H367" s="11"/>
      <c r="I367" s="12"/>
      <c r="K367" s="5"/>
      <c r="L367" s="5"/>
      <c r="M367" s="5"/>
      <c r="N367" s="5"/>
      <c r="O367" s="5"/>
    </row>
    <row r="368" spans="1:15" ht="15">
      <c r="A368" s="15" t="s">
        <v>324</v>
      </c>
      <c r="B368" s="8"/>
      <c r="C368" s="9"/>
      <c r="D368" s="9"/>
      <c r="E368" s="10"/>
      <c r="F368" s="9"/>
      <c r="G368" s="11"/>
      <c r="H368" s="11"/>
      <c r="I368" s="12"/>
      <c r="K368" s="5"/>
      <c r="L368" s="5"/>
      <c r="M368" s="5"/>
      <c r="N368" s="5"/>
      <c r="O368" s="5"/>
    </row>
    <row r="369" spans="1:15" ht="15" customHeight="1">
      <c r="A369" s="5" t="s">
        <v>325</v>
      </c>
      <c r="B369" s="27" t="s">
        <v>326</v>
      </c>
      <c r="C369" s="5">
        <v>59</v>
      </c>
      <c r="D369" s="5">
        <v>1803</v>
      </c>
      <c r="E369" s="10">
        <f aca="true" t="shared" si="48" ref="E369:E384">D369/C369</f>
        <v>30.559322033898304</v>
      </c>
      <c r="F369" s="38">
        <f aca="true" t="shared" si="49" ref="F369:F384">C369</f>
        <v>59</v>
      </c>
      <c r="G369" s="9">
        <f aca="true" t="shared" si="50" ref="G369:G384">IF(D369&lt;750,D369*1.05,D369*1.1)</f>
        <v>1983.3000000000002</v>
      </c>
      <c r="H369" s="9"/>
      <c r="I369" s="12">
        <v>132</v>
      </c>
      <c r="J369" s="50" t="s">
        <v>1034</v>
      </c>
      <c r="K369" s="5"/>
      <c r="L369" s="5"/>
      <c r="M369" s="5"/>
      <c r="N369" s="5"/>
      <c r="O369" s="5"/>
    </row>
    <row r="370" spans="1:15" ht="15" customHeight="1">
      <c r="A370" s="5" t="s">
        <v>327</v>
      </c>
      <c r="B370" s="27" t="s">
        <v>328</v>
      </c>
      <c r="C370" s="5">
        <v>71</v>
      </c>
      <c r="D370" s="5">
        <v>1206</v>
      </c>
      <c r="E370" s="10">
        <f t="shared" si="48"/>
        <v>16.985915492957748</v>
      </c>
      <c r="F370" s="38">
        <f t="shared" si="49"/>
        <v>71</v>
      </c>
      <c r="G370" s="9">
        <f t="shared" si="50"/>
        <v>1326.6000000000001</v>
      </c>
      <c r="H370" s="9"/>
      <c r="I370" s="16">
        <v>54</v>
      </c>
      <c r="J370" s="50" t="s">
        <v>1153</v>
      </c>
      <c r="K370" s="5"/>
      <c r="L370" s="5"/>
      <c r="M370" s="5"/>
      <c r="N370" s="5"/>
      <c r="O370" s="5"/>
    </row>
    <row r="371" spans="1:15" ht="15" customHeight="1">
      <c r="A371" s="5" t="s">
        <v>331</v>
      </c>
      <c r="B371" s="27" t="s">
        <v>332</v>
      </c>
      <c r="C371" s="5">
        <v>74</v>
      </c>
      <c r="D371" s="5">
        <v>2239</v>
      </c>
      <c r="E371" s="10">
        <f t="shared" si="48"/>
        <v>30.256756756756758</v>
      </c>
      <c r="F371" s="38">
        <f t="shared" si="49"/>
        <v>74</v>
      </c>
      <c r="G371" s="9">
        <f t="shared" si="50"/>
        <v>2462.9</v>
      </c>
      <c r="I371" s="16">
        <v>45</v>
      </c>
      <c r="J371" s="50" t="s">
        <v>1152</v>
      </c>
      <c r="K371" s="5"/>
      <c r="L371" s="5"/>
      <c r="M371" s="5"/>
      <c r="N371" s="5"/>
      <c r="O371" s="5"/>
    </row>
    <row r="372" spans="1:15" ht="15">
      <c r="A372" s="5" t="s">
        <v>791</v>
      </c>
      <c r="B372" s="27" t="s">
        <v>792</v>
      </c>
      <c r="C372" s="5">
        <v>7</v>
      </c>
      <c r="D372" s="5">
        <v>32</v>
      </c>
      <c r="E372" s="10">
        <f>D372/C372</f>
        <v>4.571428571428571</v>
      </c>
      <c r="F372" s="38">
        <f>C372</f>
        <v>7</v>
      </c>
      <c r="G372" s="9">
        <f>IF(D372&lt;750,D372*1.05,D372*1.1)</f>
        <v>33.6</v>
      </c>
      <c r="H372" s="9"/>
      <c r="I372" s="16">
        <v>3</v>
      </c>
      <c r="J372" s="50" t="s">
        <v>1154</v>
      </c>
      <c r="K372" s="5"/>
      <c r="L372" s="5"/>
      <c r="M372" s="5"/>
      <c r="N372" s="5"/>
      <c r="O372" s="5"/>
    </row>
    <row r="373" spans="1:15" ht="15">
      <c r="A373" s="5" t="s">
        <v>242</v>
      </c>
      <c r="B373" s="27" t="s">
        <v>243</v>
      </c>
      <c r="C373" s="5">
        <v>44</v>
      </c>
      <c r="D373" s="5">
        <v>572</v>
      </c>
      <c r="E373" s="10">
        <f t="shared" si="48"/>
        <v>13</v>
      </c>
      <c r="F373" s="38">
        <f t="shared" si="49"/>
        <v>44</v>
      </c>
      <c r="G373" s="9">
        <f t="shared" si="50"/>
        <v>600.6</v>
      </c>
      <c r="H373" s="9"/>
      <c r="I373" s="12">
        <v>54</v>
      </c>
      <c r="J373" s="50" t="s">
        <v>1155</v>
      </c>
      <c r="K373" s="5"/>
      <c r="L373" s="5"/>
      <c r="M373" s="5"/>
      <c r="N373" s="5"/>
      <c r="O373" s="5"/>
    </row>
    <row r="374" spans="1:15" ht="15">
      <c r="A374" s="5" t="s">
        <v>819</v>
      </c>
      <c r="B374" s="27" t="s">
        <v>820</v>
      </c>
      <c r="C374" s="5">
        <v>53</v>
      </c>
      <c r="D374" s="5">
        <v>660</v>
      </c>
      <c r="E374" s="10">
        <f t="shared" si="48"/>
        <v>12.452830188679245</v>
      </c>
      <c r="F374" s="38">
        <f t="shared" si="49"/>
        <v>53</v>
      </c>
      <c r="G374" s="9">
        <f t="shared" si="50"/>
        <v>693</v>
      </c>
      <c r="H374" s="9"/>
      <c r="I374" s="16">
        <v>1</v>
      </c>
      <c r="J374" s="50" t="s">
        <v>1087</v>
      </c>
      <c r="K374" s="5"/>
      <c r="L374" s="5"/>
      <c r="M374" s="5"/>
      <c r="N374" s="5"/>
      <c r="O374" s="5"/>
    </row>
    <row r="375" spans="1:15" ht="15">
      <c r="A375" s="5" t="s">
        <v>335</v>
      </c>
      <c r="B375" s="27" t="s">
        <v>336</v>
      </c>
      <c r="C375" s="5">
        <v>82</v>
      </c>
      <c r="D375" s="5">
        <v>3133</v>
      </c>
      <c r="E375" s="10">
        <f t="shared" si="48"/>
        <v>38.207317073170735</v>
      </c>
      <c r="F375" s="38">
        <f t="shared" si="49"/>
        <v>82</v>
      </c>
      <c r="G375" s="9">
        <f t="shared" si="50"/>
        <v>3446.3</v>
      </c>
      <c r="I375" s="16">
        <v>32</v>
      </c>
      <c r="J375" s="50" t="s">
        <v>976</v>
      </c>
      <c r="K375" s="5"/>
      <c r="L375" s="5"/>
      <c r="M375" s="5"/>
      <c r="N375" s="5"/>
      <c r="O375" s="5"/>
    </row>
    <row r="376" spans="1:15" ht="15">
      <c r="A376" s="5" t="s">
        <v>337</v>
      </c>
      <c r="B376" s="27" t="s">
        <v>338</v>
      </c>
      <c r="C376" s="5">
        <v>56</v>
      </c>
      <c r="D376" s="5">
        <v>1037</v>
      </c>
      <c r="E376" s="10">
        <f t="shared" si="48"/>
        <v>18.517857142857142</v>
      </c>
      <c r="F376" s="38">
        <f t="shared" si="49"/>
        <v>56</v>
      </c>
      <c r="G376" s="9">
        <f t="shared" si="50"/>
        <v>1140.7</v>
      </c>
      <c r="I376" s="16">
        <v>1</v>
      </c>
      <c r="J376" s="50" t="s">
        <v>1156</v>
      </c>
      <c r="K376" s="5"/>
      <c r="L376" s="5"/>
      <c r="M376" s="5"/>
      <c r="N376" s="5"/>
      <c r="O376" s="5"/>
    </row>
    <row r="377" spans="1:15" ht="15">
      <c r="A377" s="5" t="s">
        <v>209</v>
      </c>
      <c r="B377" s="27" t="s">
        <v>210</v>
      </c>
      <c r="C377" s="5">
        <v>10</v>
      </c>
      <c r="D377" s="5">
        <v>63</v>
      </c>
      <c r="E377" s="10">
        <f t="shared" si="48"/>
        <v>6.3</v>
      </c>
      <c r="F377" s="38">
        <f t="shared" si="49"/>
        <v>10</v>
      </c>
      <c r="G377" s="9">
        <f t="shared" si="50"/>
        <v>66.15</v>
      </c>
      <c r="I377" s="16">
        <v>34</v>
      </c>
      <c r="J377" s="50" t="s">
        <v>1157</v>
      </c>
      <c r="K377" s="5"/>
      <c r="L377" s="5"/>
      <c r="M377" s="5"/>
      <c r="N377" s="5"/>
      <c r="O377" s="5"/>
    </row>
    <row r="378" spans="1:15" ht="15">
      <c r="A378" s="5" t="s">
        <v>339</v>
      </c>
      <c r="B378" s="27" t="s">
        <v>340</v>
      </c>
      <c r="C378" s="5">
        <v>79</v>
      </c>
      <c r="D378" s="5">
        <v>3217</v>
      </c>
      <c r="E378" s="10">
        <f t="shared" si="48"/>
        <v>40.721518987341774</v>
      </c>
      <c r="F378" s="38">
        <f t="shared" si="49"/>
        <v>79</v>
      </c>
      <c r="G378" s="9">
        <f t="shared" si="50"/>
        <v>3538.7000000000003</v>
      </c>
      <c r="H378" s="9"/>
      <c r="I378" s="16">
        <v>34</v>
      </c>
      <c r="J378" s="50" t="s">
        <v>1158</v>
      </c>
      <c r="K378" s="5"/>
      <c r="L378" s="5"/>
      <c r="M378" s="5"/>
      <c r="N378" s="5"/>
      <c r="O378" s="5"/>
    </row>
    <row r="379" spans="1:12" ht="15">
      <c r="A379" s="5" t="s">
        <v>868</v>
      </c>
      <c r="B379" s="27" t="s">
        <v>869</v>
      </c>
      <c r="C379" s="5">
        <v>34</v>
      </c>
      <c r="D379" s="5">
        <v>159</v>
      </c>
      <c r="E379" s="10">
        <f t="shared" si="48"/>
        <v>4.676470588235294</v>
      </c>
      <c r="F379" s="38">
        <f t="shared" si="49"/>
        <v>34</v>
      </c>
      <c r="G379" s="9">
        <f t="shared" si="50"/>
        <v>166.95000000000002</v>
      </c>
      <c r="H379" s="9"/>
      <c r="I379" s="16">
        <v>5</v>
      </c>
      <c r="J379" s="50" t="s">
        <v>1159</v>
      </c>
      <c r="K379" s="33"/>
      <c r="L379" s="34"/>
    </row>
    <row r="380" spans="1:12" ht="15">
      <c r="A380" s="5" t="s">
        <v>341</v>
      </c>
      <c r="B380" s="27" t="s">
        <v>342</v>
      </c>
      <c r="C380" s="5">
        <v>72</v>
      </c>
      <c r="D380" s="5">
        <v>2621</v>
      </c>
      <c r="E380" s="10">
        <f t="shared" si="48"/>
        <v>36.40277777777778</v>
      </c>
      <c r="F380" s="38">
        <f t="shared" si="49"/>
        <v>72</v>
      </c>
      <c r="G380" s="9">
        <f t="shared" si="50"/>
        <v>2883.1000000000004</v>
      </c>
      <c r="H380" s="9"/>
      <c r="I380" s="12">
        <v>45</v>
      </c>
      <c r="J380" s="50" t="s">
        <v>1160</v>
      </c>
      <c r="K380" s="33"/>
      <c r="L380" s="34"/>
    </row>
    <row r="381" spans="1:12" ht="15">
      <c r="A381" s="5" t="s">
        <v>152</v>
      </c>
      <c r="B381" s="27" t="s">
        <v>153</v>
      </c>
      <c r="C381" s="5">
        <v>58</v>
      </c>
      <c r="D381" s="5">
        <v>547</v>
      </c>
      <c r="E381" s="10">
        <f t="shared" si="48"/>
        <v>9.431034482758621</v>
      </c>
      <c r="F381" s="38">
        <f t="shared" si="49"/>
        <v>58</v>
      </c>
      <c r="G381" s="9">
        <f t="shared" si="50"/>
        <v>574.35</v>
      </c>
      <c r="I381" s="16">
        <v>435</v>
      </c>
      <c r="J381" s="50" t="s">
        <v>1161</v>
      </c>
      <c r="K381" s="33"/>
      <c r="L381" s="34"/>
    </row>
    <row r="382" spans="1:12" ht="15">
      <c r="A382" s="5" t="s">
        <v>343</v>
      </c>
      <c r="B382" s="27" t="s">
        <v>344</v>
      </c>
      <c r="C382" s="5">
        <v>81</v>
      </c>
      <c r="D382" s="5">
        <v>3067</v>
      </c>
      <c r="E382" s="10">
        <f t="shared" si="48"/>
        <v>37.864197530864196</v>
      </c>
      <c r="F382" s="38">
        <f t="shared" si="49"/>
        <v>81</v>
      </c>
      <c r="G382" s="9">
        <f t="shared" si="50"/>
        <v>3373.7000000000003</v>
      </c>
      <c r="I382" s="16">
        <v>435</v>
      </c>
      <c r="J382" s="50" t="s">
        <v>1162</v>
      </c>
      <c r="K382" s="33"/>
      <c r="L382" s="34"/>
    </row>
    <row r="383" spans="1:14" ht="15">
      <c r="A383" s="5" t="s">
        <v>347</v>
      </c>
      <c r="B383" s="27" t="s">
        <v>348</v>
      </c>
      <c r="C383" s="5">
        <v>82</v>
      </c>
      <c r="D383" s="5">
        <v>3118</v>
      </c>
      <c r="E383" s="10">
        <f t="shared" si="48"/>
        <v>38.02439024390244</v>
      </c>
      <c r="F383" s="38">
        <f t="shared" si="49"/>
        <v>82</v>
      </c>
      <c r="G383" s="9">
        <f t="shared" si="50"/>
        <v>3429.8</v>
      </c>
      <c r="H383" s="9"/>
      <c r="I383" s="12">
        <v>12</v>
      </c>
      <c r="J383" s="50" t="s">
        <v>976</v>
      </c>
      <c r="K383" s="5"/>
      <c r="L383" s="5"/>
      <c r="M383" s="5"/>
      <c r="N383" s="5"/>
    </row>
    <row r="384" spans="1:10" ht="15">
      <c r="A384" s="5" t="s">
        <v>705</v>
      </c>
      <c r="B384" s="46" t="s">
        <v>706</v>
      </c>
      <c r="C384" s="5">
        <v>16</v>
      </c>
      <c r="D384" s="5">
        <v>186</v>
      </c>
      <c r="E384" s="10">
        <f t="shared" si="48"/>
        <v>11.625</v>
      </c>
      <c r="F384" s="38">
        <f t="shared" si="49"/>
        <v>16</v>
      </c>
      <c r="G384" s="9">
        <f t="shared" si="50"/>
        <v>195.3</v>
      </c>
      <c r="I384" s="12">
        <v>12</v>
      </c>
      <c r="J384" s="50" t="s">
        <v>1163</v>
      </c>
    </row>
    <row r="385" spans="1:15" ht="15">
      <c r="A385" s="17" t="s">
        <v>351</v>
      </c>
      <c r="B385" s="20"/>
      <c r="C385" s="9"/>
      <c r="D385" s="18">
        <f>SUM(D369:D384)</f>
        <v>23660</v>
      </c>
      <c r="E385" s="21"/>
      <c r="F385" s="9"/>
      <c r="G385" s="18">
        <f>SUM(G369:G384)</f>
        <v>25915.050000000003</v>
      </c>
      <c r="H385" s="18"/>
      <c r="I385" s="12"/>
      <c r="K385" s="5"/>
      <c r="L385" s="5"/>
      <c r="M385" s="5"/>
      <c r="N385" s="5"/>
      <c r="O385" s="5"/>
    </row>
    <row r="386" spans="1:15" ht="15">
      <c r="A386" s="17"/>
      <c r="B386" s="20"/>
      <c r="C386" s="9"/>
      <c r="D386" s="18"/>
      <c r="E386" s="21"/>
      <c r="F386" s="9"/>
      <c r="G386" s="18"/>
      <c r="H386" s="18"/>
      <c r="I386" s="12"/>
      <c r="K386" s="5"/>
      <c r="L386" s="5"/>
      <c r="M386" s="5"/>
      <c r="N386" s="5"/>
      <c r="O386" s="5"/>
    </row>
    <row r="387" spans="1:15" ht="15">
      <c r="A387" s="17"/>
      <c r="B387" s="20"/>
      <c r="C387" s="9"/>
      <c r="D387" s="18"/>
      <c r="E387" s="21"/>
      <c r="F387" s="9"/>
      <c r="G387" s="18"/>
      <c r="H387" s="18"/>
      <c r="I387" s="12"/>
      <c r="K387" s="5"/>
      <c r="L387" s="5"/>
      <c r="M387" s="5"/>
      <c r="N387" s="5"/>
      <c r="O387" s="5"/>
    </row>
    <row r="388" spans="1:15" ht="15.75">
      <c r="A388" s="13" t="s">
        <v>942</v>
      </c>
      <c r="B388" s="20"/>
      <c r="C388" s="9"/>
      <c r="D388" s="18"/>
      <c r="E388" s="21"/>
      <c r="F388" s="9"/>
      <c r="G388" s="18"/>
      <c r="H388" s="18"/>
      <c r="I388" s="12"/>
      <c r="K388" s="5"/>
      <c r="L388" s="5"/>
      <c r="M388" s="5"/>
      <c r="N388" s="5"/>
      <c r="O388" s="5"/>
    </row>
    <row r="389" spans="1:15" ht="15">
      <c r="A389" s="35" t="s">
        <v>1364</v>
      </c>
      <c r="B389" s="37"/>
      <c r="C389" s="38"/>
      <c r="D389" s="39"/>
      <c r="E389" s="40"/>
      <c r="F389" s="38"/>
      <c r="G389" s="39"/>
      <c r="H389" s="39"/>
      <c r="I389" s="41"/>
      <c r="K389" s="5"/>
      <c r="L389" s="5"/>
      <c r="M389" s="5"/>
      <c r="N389" s="5"/>
      <c r="O389" s="5"/>
    </row>
    <row r="390" spans="1:15" ht="15">
      <c r="A390" s="35" t="s">
        <v>1376</v>
      </c>
      <c r="B390" s="37"/>
      <c r="C390" s="38"/>
      <c r="D390" s="39"/>
      <c r="E390" s="40"/>
      <c r="F390" s="38"/>
      <c r="G390" s="39"/>
      <c r="H390" s="39"/>
      <c r="I390" s="41"/>
      <c r="K390" s="5"/>
      <c r="L390" s="5"/>
      <c r="M390" s="5"/>
      <c r="N390" s="5"/>
      <c r="O390" s="5"/>
    </row>
    <row r="391" spans="1:13" ht="15">
      <c r="A391" s="5" t="s">
        <v>491</v>
      </c>
      <c r="B391" s="46" t="s">
        <v>492</v>
      </c>
      <c r="C391" s="5">
        <v>80</v>
      </c>
      <c r="D391" s="5">
        <v>1974</v>
      </c>
      <c r="E391" s="10">
        <f aca="true" t="shared" si="51" ref="E391:E407">D391/C391</f>
        <v>24.675</v>
      </c>
      <c r="F391" s="38">
        <f aca="true" t="shared" si="52" ref="F391:F407">C391</f>
        <v>80</v>
      </c>
      <c r="G391" s="9">
        <f aca="true" t="shared" si="53" ref="G391:G407">IF(D391&lt;750,D391*1.05,D391*1.1)</f>
        <v>2171.4</v>
      </c>
      <c r="H391" s="5"/>
      <c r="I391" s="12">
        <v>23</v>
      </c>
      <c r="J391" s="50" t="s">
        <v>1173</v>
      </c>
      <c r="K391" s="5"/>
      <c r="L391" s="5"/>
      <c r="M391" s="5"/>
    </row>
    <row r="392" spans="1:13" ht="15">
      <c r="A392" s="5" t="s">
        <v>505</v>
      </c>
      <c r="B392" s="46" t="s">
        <v>506</v>
      </c>
      <c r="C392" s="5">
        <v>82</v>
      </c>
      <c r="D392" s="5">
        <v>2980</v>
      </c>
      <c r="E392" s="10">
        <f t="shared" si="51"/>
        <v>36.34146341463415</v>
      </c>
      <c r="F392" s="38">
        <f t="shared" si="52"/>
        <v>82</v>
      </c>
      <c r="G392" s="9">
        <f t="shared" si="53"/>
        <v>3278.0000000000005</v>
      </c>
      <c r="H392" s="5"/>
      <c r="I392" s="12">
        <v>12</v>
      </c>
      <c r="J392" s="50" t="s">
        <v>976</v>
      </c>
      <c r="K392" s="5"/>
      <c r="L392" s="5"/>
      <c r="M392" s="5"/>
    </row>
    <row r="393" spans="1:13" ht="15">
      <c r="A393" s="5" t="s">
        <v>511</v>
      </c>
      <c r="B393" s="46" t="s">
        <v>512</v>
      </c>
      <c r="C393" s="5">
        <v>66</v>
      </c>
      <c r="D393" s="5">
        <v>773</v>
      </c>
      <c r="E393" s="10">
        <f t="shared" si="51"/>
        <v>11.712121212121213</v>
      </c>
      <c r="F393" s="38">
        <f t="shared" si="52"/>
        <v>66</v>
      </c>
      <c r="G393" s="9">
        <f t="shared" si="53"/>
        <v>850.3000000000001</v>
      </c>
      <c r="H393" s="5"/>
      <c r="I393" s="12">
        <v>5</v>
      </c>
      <c r="J393" s="50" t="s">
        <v>989</v>
      </c>
      <c r="K393" s="5"/>
      <c r="L393" s="5"/>
      <c r="M393" s="5"/>
    </row>
    <row r="394" spans="1:13" ht="15">
      <c r="A394" s="5" t="s">
        <v>523</v>
      </c>
      <c r="B394" s="46" t="s">
        <v>524</v>
      </c>
      <c r="C394" s="5">
        <v>45</v>
      </c>
      <c r="D394" s="5">
        <v>675</v>
      </c>
      <c r="E394" s="10">
        <f t="shared" si="51"/>
        <v>15</v>
      </c>
      <c r="F394" s="38">
        <f t="shared" si="52"/>
        <v>45</v>
      </c>
      <c r="G394" s="9">
        <f t="shared" si="53"/>
        <v>708.75</v>
      </c>
      <c r="H394"/>
      <c r="I394" s="16">
        <v>32</v>
      </c>
      <c r="J394" s="50" t="s">
        <v>1186</v>
      </c>
      <c r="K394" s="5"/>
      <c r="L394" s="5"/>
      <c r="M394" s="5"/>
    </row>
    <row r="395" spans="1:13" ht="15">
      <c r="A395" s="5" t="s">
        <v>171</v>
      </c>
      <c r="B395" s="27" t="s">
        <v>172</v>
      </c>
      <c r="C395" s="5">
        <v>79</v>
      </c>
      <c r="D395" s="5">
        <v>2067</v>
      </c>
      <c r="E395" s="10">
        <f t="shared" si="51"/>
        <v>26.164556962025316</v>
      </c>
      <c r="F395" s="38">
        <f t="shared" si="52"/>
        <v>79</v>
      </c>
      <c r="G395" s="9">
        <f t="shared" si="53"/>
        <v>2273.7000000000003</v>
      </c>
      <c r="I395" s="12">
        <v>32</v>
      </c>
      <c r="J395" s="50" t="s">
        <v>1158</v>
      </c>
      <c r="K395" s="5"/>
      <c r="L395" s="5"/>
      <c r="M395" s="5"/>
    </row>
    <row r="396" spans="1:15" ht="15">
      <c r="A396" s="5" t="s">
        <v>265</v>
      </c>
      <c r="B396" s="27" t="s">
        <v>266</v>
      </c>
      <c r="C396" s="5">
        <v>22</v>
      </c>
      <c r="D396" s="5">
        <v>170</v>
      </c>
      <c r="E396" s="10">
        <f>D396/C396</f>
        <v>7.7272727272727275</v>
      </c>
      <c r="F396" s="38">
        <f>C396</f>
        <v>22</v>
      </c>
      <c r="G396" s="9">
        <f>IF(D396&lt;750,D396*1.05,D396*1.1)</f>
        <v>178.5</v>
      </c>
      <c r="I396" s="12">
        <v>1</v>
      </c>
      <c r="J396" s="50" t="s">
        <v>1379</v>
      </c>
      <c r="K396" s="5"/>
      <c r="L396" s="5"/>
      <c r="M396" s="5"/>
      <c r="N396" s="5"/>
      <c r="O396" s="5"/>
    </row>
    <row r="397" spans="1:13" ht="15">
      <c r="A397" s="5" t="s">
        <v>805</v>
      </c>
      <c r="B397" s="27" t="s">
        <v>806</v>
      </c>
      <c r="C397" s="5">
        <v>22</v>
      </c>
      <c r="D397" s="5">
        <v>157</v>
      </c>
      <c r="E397" s="10">
        <f t="shared" si="51"/>
        <v>7.136363636363637</v>
      </c>
      <c r="F397" s="38">
        <f t="shared" si="52"/>
        <v>22</v>
      </c>
      <c r="G397" s="9">
        <f t="shared" si="53"/>
        <v>164.85</v>
      </c>
      <c r="H397" s="9"/>
      <c r="I397" s="16">
        <v>12</v>
      </c>
      <c r="J397" s="50" t="s">
        <v>1187</v>
      </c>
      <c r="K397" s="5"/>
      <c r="L397" s="5"/>
      <c r="M397" s="5"/>
    </row>
    <row r="398" spans="1:13" ht="15">
      <c r="A398" s="5" t="s">
        <v>581</v>
      </c>
      <c r="B398" s="46" t="s">
        <v>582</v>
      </c>
      <c r="C398" s="5">
        <v>33</v>
      </c>
      <c r="D398" s="5">
        <v>661</v>
      </c>
      <c r="E398" s="10">
        <f t="shared" si="51"/>
        <v>20.03030303030303</v>
      </c>
      <c r="F398" s="38">
        <f t="shared" si="52"/>
        <v>33</v>
      </c>
      <c r="G398" s="9">
        <f t="shared" si="53"/>
        <v>694.0500000000001</v>
      </c>
      <c r="I398" s="12">
        <v>21</v>
      </c>
      <c r="J398" s="50" t="s">
        <v>1363</v>
      </c>
      <c r="K398" s="5"/>
      <c r="L398" s="5"/>
      <c r="M398" s="5"/>
    </row>
    <row r="399" spans="1:13" ht="15">
      <c r="A399" s="5" t="s">
        <v>844</v>
      </c>
      <c r="B399" s="27" t="s">
        <v>845</v>
      </c>
      <c r="C399" s="5">
        <v>82</v>
      </c>
      <c r="D399" s="5">
        <v>1843</v>
      </c>
      <c r="E399" s="10">
        <f t="shared" si="51"/>
        <v>22.475609756097562</v>
      </c>
      <c r="F399" s="38">
        <f t="shared" si="52"/>
        <v>82</v>
      </c>
      <c r="G399" s="9">
        <f t="shared" si="53"/>
        <v>2027.3000000000002</v>
      </c>
      <c r="H399" s="9"/>
      <c r="I399" s="16">
        <v>54</v>
      </c>
      <c r="J399" s="50" t="s">
        <v>976</v>
      </c>
      <c r="K399" s="5"/>
      <c r="L399" s="5"/>
      <c r="M399" s="5"/>
    </row>
    <row r="400" spans="1:13" ht="15">
      <c r="A400" s="5" t="s">
        <v>850</v>
      </c>
      <c r="B400" s="27" t="s">
        <v>851</v>
      </c>
      <c r="C400" s="5">
        <v>21</v>
      </c>
      <c r="D400" s="5">
        <v>224</v>
      </c>
      <c r="E400" s="10">
        <f t="shared" si="51"/>
        <v>10.666666666666666</v>
      </c>
      <c r="F400" s="38">
        <f t="shared" si="52"/>
        <v>21</v>
      </c>
      <c r="G400" s="9">
        <f t="shared" si="53"/>
        <v>235.20000000000002</v>
      </c>
      <c r="H400" s="9"/>
      <c r="I400" s="16">
        <v>45</v>
      </c>
      <c r="J400" s="50" t="s">
        <v>1189</v>
      </c>
      <c r="K400" s="5"/>
      <c r="L400" s="5"/>
      <c r="M400" s="5"/>
    </row>
    <row r="401" spans="1:12" ht="15">
      <c r="A401" s="5" t="s">
        <v>619</v>
      </c>
      <c r="B401" s="46" t="s">
        <v>620</v>
      </c>
      <c r="C401" s="5">
        <v>68</v>
      </c>
      <c r="D401" s="5">
        <v>1442</v>
      </c>
      <c r="E401" s="10">
        <f t="shared" si="51"/>
        <v>21.205882352941178</v>
      </c>
      <c r="F401" s="38">
        <f t="shared" si="52"/>
        <v>68</v>
      </c>
      <c r="G401" s="9">
        <f t="shared" si="53"/>
        <v>1586.2</v>
      </c>
      <c r="H401"/>
      <c r="I401" s="16">
        <v>45</v>
      </c>
      <c r="J401" s="50" t="s">
        <v>1188</v>
      </c>
      <c r="K401" s="33"/>
      <c r="L401" s="34"/>
    </row>
    <row r="402" spans="1:12" ht="15">
      <c r="A402" s="5" t="s">
        <v>625</v>
      </c>
      <c r="B402" s="46" t="s">
        <v>626</v>
      </c>
      <c r="C402" s="5">
        <v>12</v>
      </c>
      <c r="D402" s="5">
        <v>215</v>
      </c>
      <c r="E402" s="10">
        <f t="shared" si="51"/>
        <v>17.916666666666668</v>
      </c>
      <c r="F402" s="38">
        <f t="shared" si="52"/>
        <v>12</v>
      </c>
      <c r="G402" s="9">
        <f t="shared" si="53"/>
        <v>225.75</v>
      </c>
      <c r="H402"/>
      <c r="I402" s="16">
        <v>54</v>
      </c>
      <c r="J402" s="50" t="s">
        <v>1190</v>
      </c>
      <c r="K402" s="33"/>
      <c r="L402" s="34"/>
    </row>
    <row r="403" spans="1:10" ht="15">
      <c r="A403" s="19" t="s">
        <v>669</v>
      </c>
      <c r="B403" s="46" t="s">
        <v>670</v>
      </c>
      <c r="C403" s="5">
        <v>56</v>
      </c>
      <c r="D403" s="5">
        <v>1577</v>
      </c>
      <c r="E403" s="10">
        <f t="shared" si="51"/>
        <v>28.160714285714285</v>
      </c>
      <c r="F403" s="38">
        <f t="shared" si="52"/>
        <v>56</v>
      </c>
      <c r="G403" s="9">
        <f t="shared" si="53"/>
        <v>1734.7</v>
      </c>
      <c r="H403"/>
      <c r="I403" s="12">
        <v>54</v>
      </c>
      <c r="J403" s="50" t="s">
        <v>1086</v>
      </c>
    </row>
    <row r="404" spans="1:12" ht="15">
      <c r="A404" s="5" t="s">
        <v>907</v>
      </c>
      <c r="B404" s="27" t="s">
        <v>908</v>
      </c>
      <c r="C404" s="5">
        <v>20</v>
      </c>
      <c r="D404" s="5">
        <v>178</v>
      </c>
      <c r="E404" s="10">
        <f>D404/C404</f>
        <v>8.9</v>
      </c>
      <c r="F404" s="38">
        <f>C404</f>
        <v>20</v>
      </c>
      <c r="G404" s="9">
        <f>IF(D404&lt;750,D404*1.05,D404*1.1)</f>
        <v>186.9</v>
      </c>
      <c r="H404" s="9"/>
      <c r="I404" s="16">
        <v>435</v>
      </c>
      <c r="J404" s="50" t="s">
        <v>1377</v>
      </c>
      <c r="K404" s="33"/>
      <c r="L404" s="34"/>
    </row>
    <row r="405" spans="1:10" ht="15">
      <c r="A405" s="5" t="s">
        <v>699</v>
      </c>
      <c r="B405" s="46" t="s">
        <v>700</v>
      </c>
      <c r="C405" s="5">
        <v>82</v>
      </c>
      <c r="D405" s="5">
        <v>2840</v>
      </c>
      <c r="E405" s="10">
        <f t="shared" si="51"/>
        <v>34.63414634146341</v>
      </c>
      <c r="F405" s="38">
        <f t="shared" si="52"/>
        <v>82</v>
      </c>
      <c r="G405" s="9">
        <f t="shared" si="53"/>
        <v>3124.0000000000005</v>
      </c>
      <c r="H405"/>
      <c r="I405" s="12">
        <v>435</v>
      </c>
      <c r="J405" s="50" t="s">
        <v>976</v>
      </c>
    </row>
    <row r="406" spans="1:10" ht="15">
      <c r="A406" s="5" t="s">
        <v>927</v>
      </c>
      <c r="B406" s="27" t="s">
        <v>928</v>
      </c>
      <c r="C406" s="5">
        <v>71</v>
      </c>
      <c r="D406" s="5">
        <v>930</v>
      </c>
      <c r="E406" s="10">
        <f>D406/C406</f>
        <v>13.098591549295774</v>
      </c>
      <c r="F406" s="38">
        <f>C406</f>
        <v>71</v>
      </c>
      <c r="G406" s="9">
        <f>IF(D406&lt;750,D406*1.05,D406*1.1)</f>
        <v>1023.0000000000001</v>
      </c>
      <c r="H406" s="9"/>
      <c r="I406" s="16">
        <v>45</v>
      </c>
      <c r="J406" s="50" t="s">
        <v>1378</v>
      </c>
    </row>
    <row r="407" spans="1:10" ht="15">
      <c r="A407" s="5" t="s">
        <v>41</v>
      </c>
      <c r="B407" s="27" t="s">
        <v>42</v>
      </c>
      <c r="C407" s="5">
        <v>62</v>
      </c>
      <c r="D407" s="5">
        <v>673</v>
      </c>
      <c r="E407" s="10">
        <f t="shared" si="51"/>
        <v>10.85483870967742</v>
      </c>
      <c r="F407" s="38">
        <f t="shared" si="52"/>
        <v>62</v>
      </c>
      <c r="G407" s="9">
        <f t="shared" si="53"/>
        <v>706.65</v>
      </c>
      <c r="I407" s="16">
        <v>34</v>
      </c>
      <c r="J407" s="50" t="s">
        <v>988</v>
      </c>
    </row>
    <row r="408" spans="1:15" ht="15">
      <c r="A408" s="17" t="s">
        <v>43</v>
      </c>
      <c r="B408" s="8"/>
      <c r="C408" s="9"/>
      <c r="D408" s="18">
        <f>SUM(D391:D407)</f>
        <v>19379</v>
      </c>
      <c r="E408" s="21"/>
      <c r="F408" s="9"/>
      <c r="G408" s="18">
        <f>SUM(G391:G407)</f>
        <v>21169.250000000007</v>
      </c>
      <c r="H408" s="39"/>
      <c r="I408" s="41"/>
      <c r="K408" s="5"/>
      <c r="L408" s="5"/>
      <c r="M408" s="5"/>
      <c r="N408" s="5"/>
      <c r="O408" s="5"/>
    </row>
    <row r="409" spans="1:15" ht="15">
      <c r="A409" s="36"/>
      <c r="B409" s="37"/>
      <c r="C409" s="38"/>
      <c r="D409" s="39"/>
      <c r="E409" s="40"/>
      <c r="F409" s="38"/>
      <c r="G409" s="39"/>
      <c r="H409" s="39"/>
      <c r="I409" s="41"/>
      <c r="K409" s="5"/>
      <c r="L409" s="5"/>
      <c r="M409" s="5"/>
      <c r="N409" s="5"/>
      <c r="O409" s="5"/>
    </row>
    <row r="410" spans="1:15" ht="15">
      <c r="A410" s="36"/>
      <c r="B410" s="37"/>
      <c r="C410" s="38"/>
      <c r="D410" s="39"/>
      <c r="E410" s="40"/>
      <c r="F410" s="38"/>
      <c r="G410" s="39"/>
      <c r="H410" s="39"/>
      <c r="I410" s="41"/>
      <c r="K410" s="5"/>
      <c r="L410" s="5"/>
      <c r="M410" s="5"/>
      <c r="N410" s="5"/>
      <c r="O410" s="5"/>
    </row>
    <row r="411" spans="1:15" ht="15.75">
      <c r="A411" s="13" t="s">
        <v>352</v>
      </c>
      <c r="B411" s="20"/>
      <c r="C411" s="9"/>
      <c r="D411" s="18"/>
      <c r="E411" s="21"/>
      <c r="F411" s="9"/>
      <c r="G411" s="18"/>
      <c r="H411" s="18"/>
      <c r="I411" s="12"/>
      <c r="K411" s="5"/>
      <c r="L411" s="5"/>
      <c r="M411" s="5"/>
      <c r="N411" s="5"/>
      <c r="O411" s="5"/>
    </row>
    <row r="412" spans="1:15" ht="15">
      <c r="A412" s="15" t="s">
        <v>353</v>
      </c>
      <c r="B412" s="20"/>
      <c r="C412" s="9"/>
      <c r="D412" s="18"/>
      <c r="E412" s="21"/>
      <c r="F412" s="9"/>
      <c r="G412" s="18"/>
      <c r="H412" s="18"/>
      <c r="I412" s="12"/>
      <c r="K412" s="5"/>
      <c r="L412" s="5"/>
      <c r="M412" s="5"/>
      <c r="N412" s="5"/>
      <c r="O412" s="5"/>
    </row>
    <row r="413" spans="1:15" ht="15">
      <c r="A413" s="5" t="s">
        <v>735</v>
      </c>
      <c r="B413" s="27" t="s">
        <v>736</v>
      </c>
      <c r="C413" s="5">
        <v>38</v>
      </c>
      <c r="D413" s="5">
        <v>724</v>
      </c>
      <c r="E413" s="10">
        <f aca="true" t="shared" si="54" ref="E413:E428">D413/C413</f>
        <v>19.05263157894737</v>
      </c>
      <c r="F413" s="38">
        <f aca="true" t="shared" si="55" ref="F413:F428">C413</f>
        <v>38</v>
      </c>
      <c r="G413" s="9">
        <f aca="true" t="shared" si="56" ref="G413:G428">IF(D413&lt;750,D413*1.05,D413*1.1)</f>
        <v>760.2</v>
      </c>
      <c r="H413" s="9"/>
      <c r="I413" s="16">
        <v>34</v>
      </c>
      <c r="J413" s="50" t="s">
        <v>1060</v>
      </c>
      <c r="K413" s="5"/>
      <c r="L413" s="5"/>
      <c r="M413" s="5"/>
      <c r="N413" s="5"/>
      <c r="O413" s="5"/>
    </row>
    <row r="414" spans="1:15" ht="15">
      <c r="A414" s="5" t="s">
        <v>354</v>
      </c>
      <c r="B414" s="27" t="s">
        <v>355</v>
      </c>
      <c r="C414" s="5">
        <v>58</v>
      </c>
      <c r="D414" s="5">
        <v>627</v>
      </c>
      <c r="E414" s="10">
        <f t="shared" si="54"/>
        <v>10.810344827586206</v>
      </c>
      <c r="F414" s="38">
        <f t="shared" si="55"/>
        <v>58</v>
      </c>
      <c r="G414" s="9">
        <f t="shared" si="56"/>
        <v>658.35</v>
      </c>
      <c r="I414" s="16">
        <v>2</v>
      </c>
      <c r="J414" s="50" t="s">
        <v>1061</v>
      </c>
      <c r="K414" s="5"/>
      <c r="L414" s="5"/>
      <c r="M414" s="5"/>
      <c r="N414" s="5"/>
      <c r="O414" s="5"/>
    </row>
    <row r="415" spans="1:15" ht="15">
      <c r="A415" s="5" t="s">
        <v>356</v>
      </c>
      <c r="B415" s="27" t="s">
        <v>357</v>
      </c>
      <c r="C415" s="5">
        <v>67</v>
      </c>
      <c r="D415" s="5">
        <v>2686</v>
      </c>
      <c r="E415" s="10">
        <f t="shared" si="54"/>
        <v>40.08955223880597</v>
      </c>
      <c r="F415" s="38">
        <f t="shared" si="55"/>
        <v>67</v>
      </c>
      <c r="G415" s="9">
        <f t="shared" si="56"/>
        <v>2954.6000000000004</v>
      </c>
      <c r="H415" s="9"/>
      <c r="I415" s="16">
        <v>12</v>
      </c>
      <c r="J415" s="50" t="s">
        <v>1062</v>
      </c>
      <c r="K415" s="5"/>
      <c r="L415" s="5"/>
      <c r="M415" s="5"/>
      <c r="N415" s="5"/>
      <c r="O415" s="5"/>
    </row>
    <row r="416" spans="1:15" ht="15">
      <c r="A416" s="5" t="s">
        <v>962</v>
      </c>
      <c r="B416" s="27" t="s">
        <v>362</v>
      </c>
      <c r="C416" s="5">
        <v>75</v>
      </c>
      <c r="D416" s="5">
        <v>1280</v>
      </c>
      <c r="E416" s="10">
        <f t="shared" si="54"/>
        <v>17.066666666666666</v>
      </c>
      <c r="F416" s="38">
        <f>C416-4</f>
        <v>71</v>
      </c>
      <c r="G416" s="9">
        <f t="shared" si="56"/>
        <v>1408</v>
      </c>
      <c r="I416" s="16">
        <v>45</v>
      </c>
      <c r="J416" s="50" t="s">
        <v>1063</v>
      </c>
      <c r="K416" s="5"/>
      <c r="L416" s="5"/>
      <c r="M416" s="5"/>
      <c r="N416" s="5"/>
      <c r="O416" s="5"/>
    </row>
    <row r="417" spans="1:15" ht="15">
      <c r="A417" s="5" t="s">
        <v>246</v>
      </c>
      <c r="B417" s="27" t="s">
        <v>247</v>
      </c>
      <c r="C417" s="5">
        <v>77</v>
      </c>
      <c r="D417" s="5">
        <v>1484</v>
      </c>
      <c r="E417" s="10">
        <f t="shared" si="54"/>
        <v>19.272727272727273</v>
      </c>
      <c r="F417" s="38">
        <f t="shared" si="55"/>
        <v>77</v>
      </c>
      <c r="G417" s="9">
        <f t="shared" si="56"/>
        <v>1632.4</v>
      </c>
      <c r="I417" s="16">
        <v>54</v>
      </c>
      <c r="J417" s="50" t="s">
        <v>1064</v>
      </c>
      <c r="K417" s="5"/>
      <c r="L417" s="5"/>
      <c r="M417" s="5"/>
      <c r="N417" s="5"/>
      <c r="O417" s="5"/>
    </row>
    <row r="418" spans="1:15" ht="15">
      <c r="A418" s="5" t="s">
        <v>365</v>
      </c>
      <c r="B418" s="27" t="s">
        <v>366</v>
      </c>
      <c r="C418" s="5">
        <v>22</v>
      </c>
      <c r="D418" s="5">
        <v>598</v>
      </c>
      <c r="E418" s="10">
        <f t="shared" si="54"/>
        <v>27.181818181818183</v>
      </c>
      <c r="F418" s="38">
        <f t="shared" si="55"/>
        <v>22</v>
      </c>
      <c r="G418" s="9">
        <f t="shared" si="56"/>
        <v>627.9</v>
      </c>
      <c r="H418" s="5"/>
      <c r="I418" s="16">
        <v>45</v>
      </c>
      <c r="J418" s="50" t="s">
        <v>1065</v>
      </c>
      <c r="K418" s="5"/>
      <c r="L418" s="5"/>
      <c r="M418" s="5"/>
      <c r="N418" s="5"/>
      <c r="O418" s="5"/>
    </row>
    <row r="419" spans="1:15" ht="15">
      <c r="A419" s="19" t="s">
        <v>585</v>
      </c>
      <c r="B419" s="46" t="s">
        <v>586</v>
      </c>
      <c r="C419" s="5">
        <v>42</v>
      </c>
      <c r="D419" s="5">
        <v>577</v>
      </c>
      <c r="E419" s="10">
        <f t="shared" si="54"/>
        <v>13.738095238095237</v>
      </c>
      <c r="F419" s="38">
        <f t="shared" si="55"/>
        <v>42</v>
      </c>
      <c r="G419" s="9">
        <f t="shared" si="56"/>
        <v>605.85</v>
      </c>
      <c r="I419" s="12">
        <v>1</v>
      </c>
      <c r="J419" s="50" t="s">
        <v>1066</v>
      </c>
      <c r="K419" s="5"/>
      <c r="L419" s="5"/>
      <c r="M419" s="5"/>
      <c r="N419" s="5"/>
      <c r="O419" s="5"/>
    </row>
    <row r="420" spans="1:15" ht="15">
      <c r="A420" s="5" t="s">
        <v>833</v>
      </c>
      <c r="B420" s="27" t="s">
        <v>834</v>
      </c>
      <c r="C420" s="5">
        <v>79</v>
      </c>
      <c r="D420" s="5">
        <v>3122</v>
      </c>
      <c r="E420" s="10">
        <f t="shared" si="54"/>
        <v>39.51898734177215</v>
      </c>
      <c r="F420" s="38">
        <f t="shared" si="55"/>
        <v>79</v>
      </c>
      <c r="G420" s="9">
        <f t="shared" si="56"/>
        <v>3434.2000000000003</v>
      </c>
      <c r="H420" s="9"/>
      <c r="I420" s="16">
        <v>2314</v>
      </c>
      <c r="J420" s="50" t="s">
        <v>1067</v>
      </c>
      <c r="K420" s="5"/>
      <c r="L420" s="5"/>
      <c r="M420" s="5"/>
      <c r="N420" s="5"/>
      <c r="O420" s="5"/>
    </row>
    <row r="421" spans="1:15" ht="15">
      <c r="A421" s="5" t="s">
        <v>367</v>
      </c>
      <c r="B421" s="27" t="s">
        <v>368</v>
      </c>
      <c r="C421" s="5">
        <v>75</v>
      </c>
      <c r="D421" s="5">
        <v>2112</v>
      </c>
      <c r="E421" s="10">
        <f t="shared" si="54"/>
        <v>28.16</v>
      </c>
      <c r="F421" s="38">
        <f t="shared" si="55"/>
        <v>75</v>
      </c>
      <c r="G421" s="9">
        <f t="shared" si="56"/>
        <v>2323.2000000000003</v>
      </c>
      <c r="H421" s="5"/>
      <c r="I421" s="12">
        <v>3241</v>
      </c>
      <c r="J421" s="50" t="s">
        <v>1068</v>
      </c>
      <c r="K421" s="5"/>
      <c r="L421" s="5"/>
      <c r="M421" s="5"/>
      <c r="N421" s="5"/>
      <c r="O421" s="5"/>
    </row>
    <row r="422" spans="1:15" ht="15">
      <c r="A422" s="5" t="s">
        <v>460</v>
      </c>
      <c r="B422" s="27" t="s">
        <v>461</v>
      </c>
      <c r="C422" s="5">
        <v>35</v>
      </c>
      <c r="D422" s="5">
        <v>417</v>
      </c>
      <c r="E422" s="10">
        <f t="shared" si="54"/>
        <v>11.914285714285715</v>
      </c>
      <c r="F422" s="38">
        <f t="shared" si="55"/>
        <v>35</v>
      </c>
      <c r="G422" s="9">
        <f t="shared" si="56"/>
        <v>437.85</v>
      </c>
      <c r="I422" s="12">
        <v>54</v>
      </c>
      <c r="J422" s="50" t="s">
        <v>1069</v>
      </c>
      <c r="K422" s="5"/>
      <c r="L422" s="5"/>
      <c r="M422" s="5"/>
      <c r="N422" s="5"/>
      <c r="O422" s="5"/>
    </row>
    <row r="423" spans="1:12" ht="15">
      <c r="A423" s="19" t="s">
        <v>121</v>
      </c>
      <c r="B423" s="27" t="s">
        <v>122</v>
      </c>
      <c r="C423" s="5">
        <v>32</v>
      </c>
      <c r="D423" s="5">
        <v>395</v>
      </c>
      <c r="E423" s="10">
        <f t="shared" si="54"/>
        <v>12.34375</v>
      </c>
      <c r="F423" s="38">
        <f t="shared" si="55"/>
        <v>32</v>
      </c>
      <c r="G423" s="9">
        <f t="shared" si="56"/>
        <v>414.75</v>
      </c>
      <c r="I423" s="16">
        <v>54</v>
      </c>
      <c r="J423" s="50" t="s">
        <v>1070</v>
      </c>
      <c r="K423" s="33"/>
      <c r="L423" s="34"/>
    </row>
    <row r="424" spans="1:10" ht="15">
      <c r="A424" s="19" t="s">
        <v>369</v>
      </c>
      <c r="B424" s="27" t="s">
        <v>370</v>
      </c>
      <c r="C424" s="5">
        <v>82</v>
      </c>
      <c r="D424" s="5">
        <v>2353</v>
      </c>
      <c r="E424" s="10">
        <f t="shared" si="54"/>
        <v>28.695121951219512</v>
      </c>
      <c r="F424" s="38">
        <f t="shared" si="55"/>
        <v>82</v>
      </c>
      <c r="G424" s="9">
        <f t="shared" si="56"/>
        <v>2588.3</v>
      </c>
      <c r="H424" s="5"/>
      <c r="I424" s="12">
        <v>54</v>
      </c>
      <c r="J424" s="50" t="s">
        <v>976</v>
      </c>
    </row>
    <row r="425" spans="1:10" ht="15">
      <c r="A425" s="19" t="s">
        <v>371</v>
      </c>
      <c r="B425" s="27" t="s">
        <v>372</v>
      </c>
      <c r="C425" s="5">
        <v>82</v>
      </c>
      <c r="D425" s="5">
        <v>1606</v>
      </c>
      <c r="E425" s="10">
        <f t="shared" si="54"/>
        <v>19.585365853658537</v>
      </c>
      <c r="F425" s="38">
        <f t="shared" si="55"/>
        <v>82</v>
      </c>
      <c r="G425" s="9">
        <f t="shared" si="56"/>
        <v>1766.6000000000001</v>
      </c>
      <c r="H425" s="5"/>
      <c r="I425" s="12">
        <v>435</v>
      </c>
      <c r="J425" s="50" t="s">
        <v>976</v>
      </c>
    </row>
    <row r="426" spans="1:10" ht="15">
      <c r="A426" s="5" t="s">
        <v>435</v>
      </c>
      <c r="B426" s="27" t="s">
        <v>436</v>
      </c>
      <c r="C426" s="5">
        <v>56</v>
      </c>
      <c r="D426" s="5">
        <v>1376</v>
      </c>
      <c r="E426" s="10">
        <f t="shared" si="54"/>
        <v>24.571428571428573</v>
      </c>
      <c r="F426" s="38">
        <f t="shared" si="55"/>
        <v>56</v>
      </c>
      <c r="G426" s="9">
        <f t="shared" si="56"/>
        <v>1513.6000000000001</v>
      </c>
      <c r="I426" s="16">
        <v>324</v>
      </c>
      <c r="J426" s="50" t="s">
        <v>1071</v>
      </c>
    </row>
    <row r="427" spans="1:12" ht="15">
      <c r="A427" s="5" t="s">
        <v>377</v>
      </c>
      <c r="B427" s="27" t="s">
        <v>378</v>
      </c>
      <c r="C427" s="5">
        <v>81</v>
      </c>
      <c r="D427" s="5">
        <v>3018</v>
      </c>
      <c r="E427" s="10">
        <f t="shared" si="54"/>
        <v>37.25925925925926</v>
      </c>
      <c r="F427" s="38">
        <f t="shared" si="55"/>
        <v>81</v>
      </c>
      <c r="G427" s="9">
        <f t="shared" si="56"/>
        <v>3319.8</v>
      </c>
      <c r="H427" s="5"/>
      <c r="I427" s="12">
        <v>12</v>
      </c>
      <c r="J427" s="50" t="s">
        <v>1072</v>
      </c>
      <c r="K427" s="33"/>
      <c r="L427" s="34"/>
    </row>
    <row r="428" spans="1:10" ht="15">
      <c r="A428" s="5" t="s">
        <v>381</v>
      </c>
      <c r="B428" s="27" t="s">
        <v>382</v>
      </c>
      <c r="C428" s="5">
        <v>79</v>
      </c>
      <c r="D428" s="5">
        <v>1574</v>
      </c>
      <c r="E428" s="10">
        <f t="shared" si="54"/>
        <v>19.924050632911392</v>
      </c>
      <c r="F428" s="38">
        <f t="shared" si="55"/>
        <v>79</v>
      </c>
      <c r="G428" s="9">
        <f t="shared" si="56"/>
        <v>1731.4</v>
      </c>
      <c r="H428" s="5"/>
      <c r="I428" s="12">
        <v>34</v>
      </c>
      <c r="J428" s="50" t="s">
        <v>975</v>
      </c>
    </row>
    <row r="429" spans="1:15" ht="15">
      <c r="A429" s="17" t="s">
        <v>383</v>
      </c>
      <c r="B429" s="8"/>
      <c r="C429" s="9"/>
      <c r="D429" s="18">
        <f>SUM(D413:D428)</f>
        <v>23949</v>
      </c>
      <c r="E429" s="21"/>
      <c r="F429" s="9"/>
      <c r="G429" s="18">
        <f>SUM(G413:G428)</f>
        <v>26177</v>
      </c>
      <c r="H429" s="18"/>
      <c r="I429" s="12"/>
      <c r="K429" s="5"/>
      <c r="L429" s="5"/>
      <c r="M429" s="5"/>
      <c r="N429" s="5"/>
      <c r="O429" s="5"/>
    </row>
    <row r="430" spans="1:15" ht="15">
      <c r="A430" s="17"/>
      <c r="B430" s="8"/>
      <c r="C430" s="9"/>
      <c r="D430" s="18"/>
      <c r="E430" s="10"/>
      <c r="F430" s="9"/>
      <c r="G430" s="18"/>
      <c r="H430" s="18"/>
      <c r="I430" s="12"/>
      <c r="K430" s="5"/>
      <c r="L430" s="5"/>
      <c r="M430" s="5"/>
      <c r="N430" s="5"/>
      <c r="O430" s="5"/>
    </row>
    <row r="431" spans="1:15" ht="15">
      <c r="A431" s="17"/>
      <c r="B431" s="20"/>
      <c r="C431" s="9"/>
      <c r="D431" s="18"/>
      <c r="E431" s="21"/>
      <c r="F431" s="9"/>
      <c r="G431" s="18"/>
      <c r="H431" s="18"/>
      <c r="I431" s="12"/>
      <c r="K431" s="5"/>
      <c r="L431" s="5"/>
      <c r="M431" s="5"/>
      <c r="N431" s="5"/>
      <c r="O431" s="5"/>
    </row>
    <row r="432" spans="1:15" ht="15.75">
      <c r="A432" s="13" t="s">
        <v>384</v>
      </c>
      <c r="B432" s="20"/>
      <c r="C432" s="9"/>
      <c r="D432" s="18"/>
      <c r="E432" s="21"/>
      <c r="F432" s="9"/>
      <c r="G432" s="18"/>
      <c r="H432" s="18"/>
      <c r="I432" s="12"/>
      <c r="K432" s="5"/>
      <c r="L432" s="5"/>
      <c r="M432" s="5"/>
      <c r="N432" s="5"/>
      <c r="O432" s="5"/>
    </row>
    <row r="433" spans="1:15" ht="15">
      <c r="A433" s="35" t="s">
        <v>1372</v>
      </c>
      <c r="B433" s="20"/>
      <c r="C433" s="9"/>
      <c r="D433" s="18"/>
      <c r="E433" s="21"/>
      <c r="F433" s="9"/>
      <c r="G433" s="18"/>
      <c r="H433" s="18"/>
      <c r="I433" s="12"/>
      <c r="K433" s="5"/>
      <c r="L433" s="5"/>
      <c r="M433" s="5"/>
      <c r="N433" s="5"/>
      <c r="O433" s="5"/>
    </row>
    <row r="434" spans="1:15" ht="15">
      <c r="A434" s="5" t="s">
        <v>747</v>
      </c>
      <c r="B434" s="27" t="s">
        <v>748</v>
      </c>
      <c r="C434" s="5">
        <v>16</v>
      </c>
      <c r="D434" s="5">
        <v>258</v>
      </c>
      <c r="E434" s="10">
        <f aca="true" t="shared" si="57" ref="E434:E449">D434/C434</f>
        <v>16.125</v>
      </c>
      <c r="F434" s="38">
        <f aca="true" t="shared" si="58" ref="F434:F449">C434</f>
        <v>16</v>
      </c>
      <c r="G434" s="9">
        <f aca="true" t="shared" si="59" ref="G434:G449">IF(D434&lt;750,D434*1.05,D434*1.1)</f>
        <v>270.90000000000003</v>
      </c>
      <c r="H434" s="9"/>
      <c r="I434" s="16">
        <v>54</v>
      </c>
      <c r="J434" s="50" t="s">
        <v>1046</v>
      </c>
      <c r="K434" s="5"/>
      <c r="L434" s="5"/>
      <c r="M434" s="5"/>
      <c r="N434" s="5"/>
      <c r="O434" s="5"/>
    </row>
    <row r="435" spans="1:15" ht="15">
      <c r="A435" s="5" t="s">
        <v>529</v>
      </c>
      <c r="B435" s="46" t="s">
        <v>530</v>
      </c>
      <c r="C435" s="5">
        <v>81</v>
      </c>
      <c r="D435" s="5">
        <v>2838</v>
      </c>
      <c r="E435" s="10">
        <f>D435/C435</f>
        <v>35.03703703703704</v>
      </c>
      <c r="F435" s="38">
        <f>C435</f>
        <v>81</v>
      </c>
      <c r="G435" s="9">
        <f>IF(D435&lt;750,D435*1.05,D435*1.1)</f>
        <v>3121.8</v>
      </c>
      <c r="H435"/>
      <c r="I435" s="16">
        <v>12</v>
      </c>
      <c r="J435" s="50" t="s">
        <v>1217</v>
      </c>
      <c r="K435" s="5"/>
      <c r="L435" s="5"/>
      <c r="M435" s="5"/>
      <c r="N435" s="5"/>
      <c r="O435" s="5"/>
    </row>
    <row r="436" spans="1:15" ht="15">
      <c r="A436" s="5" t="s">
        <v>937</v>
      </c>
      <c r="B436" s="46" t="s">
        <v>56</v>
      </c>
      <c r="C436" s="5">
        <v>2</v>
      </c>
      <c r="D436" s="5">
        <v>27</v>
      </c>
      <c r="E436" s="10">
        <f t="shared" si="57"/>
        <v>13.5</v>
      </c>
      <c r="F436" s="38">
        <f t="shared" si="58"/>
        <v>2</v>
      </c>
      <c r="G436" s="9">
        <f t="shared" si="59"/>
        <v>28.35</v>
      </c>
      <c r="I436" s="16">
        <v>45</v>
      </c>
      <c r="J436" s="50" t="s">
        <v>1213</v>
      </c>
      <c r="K436" s="5"/>
      <c r="L436" s="5"/>
      <c r="M436" s="5"/>
      <c r="N436" s="5"/>
      <c r="O436" s="5"/>
    </row>
    <row r="437" spans="1:15" ht="15">
      <c r="A437" s="5" t="s">
        <v>389</v>
      </c>
      <c r="B437" s="27" t="s">
        <v>390</v>
      </c>
      <c r="C437" s="5">
        <v>82</v>
      </c>
      <c r="D437" s="5">
        <v>2198</v>
      </c>
      <c r="E437" s="10">
        <f t="shared" si="57"/>
        <v>26.804878048780488</v>
      </c>
      <c r="F437" s="38">
        <f t="shared" si="58"/>
        <v>82</v>
      </c>
      <c r="G437" s="9">
        <f t="shared" si="59"/>
        <v>2417.8</v>
      </c>
      <c r="I437" s="16">
        <v>54</v>
      </c>
      <c r="J437" s="50" t="s">
        <v>976</v>
      </c>
      <c r="K437" s="5"/>
      <c r="L437" s="5"/>
      <c r="M437" s="5"/>
      <c r="N437" s="5"/>
      <c r="O437" s="5"/>
    </row>
    <row r="438" spans="1:15" ht="15">
      <c r="A438" s="5" t="s">
        <v>50</v>
      </c>
      <c r="B438" s="27" t="s">
        <v>51</v>
      </c>
      <c r="C438" s="5">
        <v>71</v>
      </c>
      <c r="D438" s="5">
        <v>1512</v>
      </c>
      <c r="E438" s="10">
        <f t="shared" si="57"/>
        <v>21.295774647887324</v>
      </c>
      <c r="F438" s="38">
        <f t="shared" si="58"/>
        <v>71</v>
      </c>
      <c r="G438" s="9">
        <f t="shared" si="59"/>
        <v>1663.2</v>
      </c>
      <c r="H438" s="5"/>
      <c r="I438" s="12">
        <v>12</v>
      </c>
      <c r="J438" s="50" t="s">
        <v>1216</v>
      </c>
      <c r="K438" s="5"/>
      <c r="L438" s="5"/>
      <c r="M438" s="5"/>
      <c r="N438" s="5"/>
      <c r="O438" s="5"/>
    </row>
    <row r="439" spans="1:15" ht="15">
      <c r="A439" s="5" t="s">
        <v>391</v>
      </c>
      <c r="B439" s="27" t="s">
        <v>392</v>
      </c>
      <c r="C439" s="5">
        <v>81</v>
      </c>
      <c r="D439" s="5">
        <v>2317</v>
      </c>
      <c r="E439" s="10">
        <f t="shared" si="57"/>
        <v>28.604938271604937</v>
      </c>
      <c r="F439" s="38">
        <f t="shared" si="58"/>
        <v>81</v>
      </c>
      <c r="G439" s="9">
        <f t="shared" si="59"/>
        <v>2548.7000000000003</v>
      </c>
      <c r="H439" s="5"/>
      <c r="I439" s="12">
        <v>5</v>
      </c>
      <c r="J439" s="50" t="s">
        <v>1218</v>
      </c>
      <c r="K439" s="5"/>
      <c r="L439" s="5"/>
      <c r="M439" s="5"/>
      <c r="N439" s="5"/>
      <c r="O439" s="5"/>
    </row>
    <row r="440" spans="1:15" ht="15">
      <c r="A440" s="5" t="s">
        <v>1388</v>
      </c>
      <c r="B440" s="27" t="s">
        <v>393</v>
      </c>
      <c r="C440" s="5">
        <v>69</v>
      </c>
      <c r="D440" s="5">
        <v>2527</v>
      </c>
      <c r="E440" s="10">
        <f t="shared" si="57"/>
        <v>36.6231884057971</v>
      </c>
      <c r="F440" s="38">
        <f>C440+1</f>
        <v>70</v>
      </c>
      <c r="G440" s="9">
        <f t="shared" si="59"/>
        <v>2779.7000000000003</v>
      </c>
      <c r="H440" s="9"/>
      <c r="I440" s="12">
        <v>45</v>
      </c>
      <c r="J440" s="50" t="s">
        <v>1180</v>
      </c>
      <c r="K440" s="5"/>
      <c r="L440" s="5"/>
      <c r="M440" s="5"/>
      <c r="N440" s="5"/>
      <c r="O440" s="5"/>
    </row>
    <row r="441" spans="1:15" ht="15">
      <c r="A441" s="5" t="s">
        <v>394</v>
      </c>
      <c r="B441" s="27" t="s">
        <v>395</v>
      </c>
      <c r="C441" s="5">
        <v>75</v>
      </c>
      <c r="D441" s="5">
        <v>1260</v>
      </c>
      <c r="E441" s="10">
        <f t="shared" si="57"/>
        <v>16.8</v>
      </c>
      <c r="F441" s="38">
        <f t="shared" si="58"/>
        <v>75</v>
      </c>
      <c r="G441" s="9">
        <f t="shared" si="59"/>
        <v>1386</v>
      </c>
      <c r="I441" s="16">
        <v>54</v>
      </c>
      <c r="J441" s="50" t="s">
        <v>1219</v>
      </c>
      <c r="K441" s="5"/>
      <c r="L441" s="5"/>
      <c r="M441" s="5"/>
      <c r="N441" s="5"/>
      <c r="O441" s="5"/>
    </row>
    <row r="442" spans="1:15" ht="15">
      <c r="A442" s="5" t="s">
        <v>815</v>
      </c>
      <c r="B442" s="27" t="s">
        <v>816</v>
      </c>
      <c r="C442" s="5">
        <v>17</v>
      </c>
      <c r="D442" s="5">
        <v>172</v>
      </c>
      <c r="E442" s="10">
        <f>D442/C442</f>
        <v>10.117647058823529</v>
      </c>
      <c r="F442" s="38">
        <f>C442</f>
        <v>17</v>
      </c>
      <c r="G442" s="9">
        <f>IF(D442&lt;750,D442*1.05,D442*1.1)</f>
        <v>180.6</v>
      </c>
      <c r="H442" s="9"/>
      <c r="I442" s="16">
        <v>45</v>
      </c>
      <c r="J442" s="50" t="s">
        <v>1223</v>
      </c>
      <c r="K442" s="5"/>
      <c r="L442" s="5"/>
      <c r="M442" s="5"/>
      <c r="N442" s="5"/>
      <c r="O442" s="5"/>
    </row>
    <row r="443" spans="1:15" ht="15">
      <c r="A443" s="5" t="s">
        <v>829</v>
      </c>
      <c r="B443" s="27" t="s">
        <v>830</v>
      </c>
      <c r="C443" s="5">
        <v>67</v>
      </c>
      <c r="D443" s="5">
        <v>1589</v>
      </c>
      <c r="E443" s="10">
        <f t="shared" si="57"/>
        <v>23.71641791044776</v>
      </c>
      <c r="F443" s="38">
        <f t="shared" si="58"/>
        <v>67</v>
      </c>
      <c r="G443" s="9">
        <f t="shared" si="59"/>
        <v>1747.9</v>
      </c>
      <c r="H443" s="9"/>
      <c r="I443" s="16">
        <v>324</v>
      </c>
      <c r="J443" s="50" t="s">
        <v>1220</v>
      </c>
      <c r="K443" s="5"/>
      <c r="L443" s="5"/>
      <c r="M443" s="5"/>
      <c r="N443" s="5"/>
      <c r="O443" s="5"/>
    </row>
    <row r="444" spans="1:15" ht="15">
      <c r="A444" s="5" t="s">
        <v>840</v>
      </c>
      <c r="B444" s="27" t="s">
        <v>841</v>
      </c>
      <c r="C444" s="5">
        <v>20</v>
      </c>
      <c r="D444" s="5">
        <v>154</v>
      </c>
      <c r="E444" s="10">
        <f t="shared" si="57"/>
        <v>7.7</v>
      </c>
      <c r="F444" s="38">
        <f t="shared" si="58"/>
        <v>20</v>
      </c>
      <c r="G444" s="9">
        <f t="shared" si="59"/>
        <v>161.70000000000002</v>
      </c>
      <c r="H444" s="9"/>
      <c r="I444" s="16">
        <v>23</v>
      </c>
      <c r="J444" s="50" t="s">
        <v>1222</v>
      </c>
      <c r="K444" s="5"/>
      <c r="L444" s="5"/>
      <c r="M444" s="5"/>
      <c r="N444" s="5"/>
      <c r="O444" s="5"/>
    </row>
    <row r="445" spans="1:12" ht="15">
      <c r="A445" s="5" t="s">
        <v>398</v>
      </c>
      <c r="B445" s="27" t="s">
        <v>399</v>
      </c>
      <c r="C445" s="5">
        <v>82</v>
      </c>
      <c r="D445" s="5">
        <v>2016</v>
      </c>
      <c r="E445" s="10">
        <f t="shared" si="57"/>
        <v>24.585365853658537</v>
      </c>
      <c r="F445" s="38">
        <f t="shared" si="58"/>
        <v>82</v>
      </c>
      <c r="G445" s="9">
        <f t="shared" si="59"/>
        <v>2217.6000000000004</v>
      </c>
      <c r="H445" s="5"/>
      <c r="I445" s="12">
        <v>12</v>
      </c>
      <c r="J445" s="50" t="s">
        <v>976</v>
      </c>
      <c r="K445" s="33"/>
      <c r="L445" s="34"/>
    </row>
    <row r="446" spans="1:12" ht="15">
      <c r="A446" s="5" t="s">
        <v>400</v>
      </c>
      <c r="B446" s="27" t="s">
        <v>401</v>
      </c>
      <c r="C446" s="5">
        <v>81</v>
      </c>
      <c r="D446" s="5">
        <v>2998</v>
      </c>
      <c r="E446" s="10">
        <f t="shared" si="57"/>
        <v>37.01234567901235</v>
      </c>
      <c r="F446" s="38">
        <f t="shared" si="58"/>
        <v>81</v>
      </c>
      <c r="G446" s="9">
        <f t="shared" si="59"/>
        <v>3297.8</v>
      </c>
      <c r="H446" s="9"/>
      <c r="I446" s="12">
        <v>23</v>
      </c>
      <c r="J446" s="50" t="s">
        <v>1214</v>
      </c>
      <c r="K446" s="33"/>
      <c r="L446" s="34"/>
    </row>
    <row r="447" spans="1:10" ht="15">
      <c r="A447" s="5" t="s">
        <v>964</v>
      </c>
      <c r="B447" s="27" t="s">
        <v>402</v>
      </c>
      <c r="C447" s="5">
        <v>73</v>
      </c>
      <c r="D447" s="5">
        <v>1522</v>
      </c>
      <c r="E447" s="10">
        <f t="shared" si="57"/>
        <v>20.84931506849315</v>
      </c>
      <c r="F447" s="38">
        <f t="shared" si="58"/>
        <v>73</v>
      </c>
      <c r="G447" s="9">
        <f>IF(D447&lt;750,D447*1.05,D447*1.1-14)</f>
        <v>1660.2</v>
      </c>
      <c r="H447" s="5"/>
      <c r="I447" s="12">
        <v>345</v>
      </c>
      <c r="J447" s="50" t="s">
        <v>1215</v>
      </c>
    </row>
    <row r="448" spans="1:13" ht="15">
      <c r="A448" s="5" t="s">
        <v>858</v>
      </c>
      <c r="B448" s="27" t="s">
        <v>859</v>
      </c>
      <c r="C448" s="5">
        <v>82</v>
      </c>
      <c r="D448" s="5">
        <v>1617</v>
      </c>
      <c r="E448" s="10">
        <f>D448/C448</f>
        <v>19.71951219512195</v>
      </c>
      <c r="F448" s="38">
        <f>C448</f>
        <v>82</v>
      </c>
      <c r="G448" s="9">
        <f>IF(D448&lt;750,D448*1.05,D448*1.1)</f>
        <v>1778.7</v>
      </c>
      <c r="H448" s="9"/>
      <c r="I448" s="16">
        <v>1</v>
      </c>
      <c r="J448" s="50" t="s">
        <v>976</v>
      </c>
      <c r="K448" s="5"/>
      <c r="L448" s="5"/>
      <c r="M448" s="5"/>
    </row>
    <row r="449" spans="1:12" ht="15">
      <c r="A449" s="5" t="s">
        <v>1389</v>
      </c>
      <c r="B449" s="27" t="s">
        <v>890</v>
      </c>
      <c r="C449" s="5">
        <v>49</v>
      </c>
      <c r="D449" s="5">
        <v>473</v>
      </c>
      <c r="E449" s="10">
        <f t="shared" si="57"/>
        <v>9.653061224489797</v>
      </c>
      <c r="F449" s="38">
        <f>C449+1</f>
        <v>50</v>
      </c>
      <c r="G449" s="9">
        <f t="shared" si="59"/>
        <v>496.65000000000003</v>
      </c>
      <c r="H449" s="9"/>
      <c r="I449" s="16">
        <v>1</v>
      </c>
      <c r="J449" s="50" t="s">
        <v>1221</v>
      </c>
      <c r="K449" s="33"/>
      <c r="L449" s="34"/>
    </row>
    <row r="450" spans="1:15" ht="15">
      <c r="A450" s="17" t="s">
        <v>408</v>
      </c>
      <c r="B450" s="8"/>
      <c r="C450" s="9"/>
      <c r="D450" s="18">
        <f>SUM(D434:D449)</f>
        <v>23478</v>
      </c>
      <c r="E450" s="21"/>
      <c r="F450" s="9"/>
      <c r="G450" s="18">
        <f>SUM(G434:G449)</f>
        <v>25757.600000000002</v>
      </c>
      <c r="H450" s="18"/>
      <c r="I450" s="12"/>
      <c r="K450" s="5"/>
      <c r="L450" s="5"/>
      <c r="M450" s="5"/>
      <c r="N450" s="5"/>
      <c r="O450" s="5"/>
    </row>
    <row r="451" spans="1:15" ht="15">
      <c r="A451" s="17"/>
      <c r="B451" s="8"/>
      <c r="C451" s="9"/>
      <c r="D451" s="18"/>
      <c r="E451" s="10"/>
      <c r="F451" s="9"/>
      <c r="G451" s="18"/>
      <c r="H451" s="18"/>
      <c r="I451" s="12"/>
      <c r="K451" s="5"/>
      <c r="L451" s="5"/>
      <c r="M451" s="5"/>
      <c r="N451" s="5"/>
      <c r="O451" s="5"/>
    </row>
    <row r="452" spans="1:15" ht="15">
      <c r="A452" s="22"/>
      <c r="B452" s="20"/>
      <c r="C452" s="9"/>
      <c r="D452" s="23"/>
      <c r="E452" s="21"/>
      <c r="F452" s="9"/>
      <c r="G452" s="11"/>
      <c r="H452" s="11"/>
      <c r="I452" s="12"/>
      <c r="K452" s="5"/>
      <c r="L452" s="5"/>
      <c r="M452" s="5"/>
      <c r="N452" s="5"/>
      <c r="O452" s="5"/>
    </row>
    <row r="453" spans="1:15" ht="15.75">
      <c r="A453" s="13" t="s">
        <v>944</v>
      </c>
      <c r="B453" s="20"/>
      <c r="C453" s="9"/>
      <c r="D453" s="23"/>
      <c r="E453" s="21"/>
      <c r="F453" s="9"/>
      <c r="G453" s="11"/>
      <c r="H453" s="11"/>
      <c r="I453" s="12"/>
      <c r="K453" s="5"/>
      <c r="L453" s="5"/>
      <c r="M453" s="5"/>
      <c r="N453" s="5"/>
      <c r="O453" s="5"/>
    </row>
    <row r="454" spans="1:15" ht="15">
      <c r="A454" s="35" t="s">
        <v>952</v>
      </c>
      <c r="B454" s="37"/>
      <c r="C454" s="38"/>
      <c r="D454" s="38"/>
      <c r="E454" s="40"/>
      <c r="F454" s="38"/>
      <c r="G454" s="44"/>
      <c r="H454" s="44"/>
      <c r="I454" s="41"/>
      <c r="K454" s="5"/>
      <c r="L454" s="5"/>
      <c r="M454" s="5"/>
      <c r="N454" s="5"/>
      <c r="O454" s="5"/>
    </row>
    <row r="455" spans="1:13" ht="15">
      <c r="A455" s="5" t="s">
        <v>503</v>
      </c>
      <c r="B455" s="46" t="s">
        <v>504</v>
      </c>
      <c r="C455" s="5">
        <v>61</v>
      </c>
      <c r="D455" s="5">
        <v>762</v>
      </c>
      <c r="E455" s="10">
        <f aca="true" t="shared" si="60" ref="E455:E472">D455/C455</f>
        <v>12.491803278688524</v>
      </c>
      <c r="F455" s="38">
        <f aca="true" t="shared" si="61" ref="F455:F472">C455</f>
        <v>61</v>
      </c>
      <c r="G455" s="9">
        <f aca="true" t="shared" si="62" ref="G455:G472">IF(D455&lt;750,D455*1.05,D455*1.1)</f>
        <v>838.2</v>
      </c>
      <c r="H455" s="5"/>
      <c r="I455" s="12">
        <v>12</v>
      </c>
      <c r="J455" s="50" t="s">
        <v>988</v>
      </c>
      <c r="K455" s="5"/>
      <c r="L455" s="5"/>
      <c r="M455" s="5"/>
    </row>
    <row r="456" spans="1:13" ht="15">
      <c r="A456" s="5" t="s">
        <v>763</v>
      </c>
      <c r="B456" s="27" t="s">
        <v>764</v>
      </c>
      <c r="C456" s="5">
        <v>10</v>
      </c>
      <c r="D456" s="5">
        <v>110</v>
      </c>
      <c r="E456" s="10">
        <f>D456/C456</f>
        <v>11</v>
      </c>
      <c r="F456" s="38">
        <f>C456</f>
        <v>10</v>
      </c>
      <c r="G456" s="9">
        <f>IF(D456&lt;750,D456*1.05,D456*1.1)</f>
        <v>115.5</v>
      </c>
      <c r="H456" s="9"/>
      <c r="I456" s="16">
        <v>2</v>
      </c>
      <c r="J456" s="50" t="s">
        <v>1157</v>
      </c>
      <c r="K456" s="5"/>
      <c r="L456" s="5"/>
      <c r="M456" s="5"/>
    </row>
    <row r="457" spans="1:13" ht="15">
      <c r="A457" s="5" t="s">
        <v>531</v>
      </c>
      <c r="B457" s="46" t="s">
        <v>532</v>
      </c>
      <c r="C457" s="5">
        <v>80</v>
      </c>
      <c r="D457" s="5">
        <v>2811</v>
      </c>
      <c r="E457" s="10">
        <f t="shared" si="60"/>
        <v>35.1375</v>
      </c>
      <c r="F457" s="38">
        <f t="shared" si="61"/>
        <v>80</v>
      </c>
      <c r="G457" s="9">
        <f t="shared" si="62"/>
        <v>3092.1000000000004</v>
      </c>
      <c r="H457"/>
      <c r="I457" s="16">
        <v>21</v>
      </c>
      <c r="J457" s="50" t="s">
        <v>1173</v>
      </c>
      <c r="K457" s="5"/>
      <c r="L457" s="5"/>
      <c r="M457" s="5"/>
    </row>
    <row r="458" spans="1:13" ht="15">
      <c r="A458" s="5" t="s">
        <v>781</v>
      </c>
      <c r="B458" s="27" t="s">
        <v>782</v>
      </c>
      <c r="C458" s="5">
        <v>3</v>
      </c>
      <c r="D458" s="5">
        <v>12</v>
      </c>
      <c r="E458" s="10">
        <f>D458/C458</f>
        <v>4</v>
      </c>
      <c r="F458" s="38">
        <f>C458</f>
        <v>3</v>
      </c>
      <c r="G458" s="9">
        <f>IF(D458&lt;750,D458*1.05,D458*1.1)</f>
        <v>12.600000000000001</v>
      </c>
      <c r="H458" s="9"/>
      <c r="I458" s="16">
        <v>34</v>
      </c>
      <c r="J458" s="50" t="s">
        <v>1174</v>
      </c>
      <c r="K458" s="5"/>
      <c r="L458" s="5"/>
      <c r="M458" s="5"/>
    </row>
    <row r="459" spans="1:13" ht="15">
      <c r="A459" s="5" t="s">
        <v>541</v>
      </c>
      <c r="B459" s="46" t="s">
        <v>542</v>
      </c>
      <c r="C459" s="5">
        <v>72</v>
      </c>
      <c r="D459" s="5">
        <v>1029</v>
      </c>
      <c r="E459" s="10">
        <f t="shared" si="60"/>
        <v>14.291666666666666</v>
      </c>
      <c r="F459" s="38">
        <f t="shared" si="61"/>
        <v>72</v>
      </c>
      <c r="G459" s="9">
        <f t="shared" si="62"/>
        <v>1131.9</v>
      </c>
      <c r="H459"/>
      <c r="I459" s="16">
        <v>54</v>
      </c>
      <c r="J459" s="50" t="s">
        <v>1175</v>
      </c>
      <c r="K459" s="5"/>
      <c r="L459" s="5"/>
      <c r="M459" s="5"/>
    </row>
    <row r="460" spans="1:13" ht="15">
      <c r="A460" s="5" t="s">
        <v>183</v>
      </c>
      <c r="B460" s="27" t="s">
        <v>184</v>
      </c>
      <c r="C460" s="5">
        <v>73</v>
      </c>
      <c r="D460" s="5">
        <v>1598</v>
      </c>
      <c r="E460" s="10">
        <f t="shared" si="60"/>
        <v>21.89041095890411</v>
      </c>
      <c r="F460" s="38">
        <f t="shared" si="61"/>
        <v>73</v>
      </c>
      <c r="G460" s="9">
        <f t="shared" si="62"/>
        <v>1757.8000000000002</v>
      </c>
      <c r="I460" s="12">
        <v>1</v>
      </c>
      <c r="J460" s="50" t="s">
        <v>1165</v>
      </c>
      <c r="K460" s="5"/>
      <c r="L460" s="5"/>
      <c r="M460" s="5"/>
    </row>
    <row r="461" spans="1:13" ht="15">
      <c r="A461" s="5" t="s">
        <v>617</v>
      </c>
      <c r="B461" s="46" t="s">
        <v>618</v>
      </c>
      <c r="C461" s="5">
        <v>67</v>
      </c>
      <c r="D461" s="5">
        <v>2675</v>
      </c>
      <c r="E461" s="10">
        <f t="shared" si="60"/>
        <v>39.92537313432836</v>
      </c>
      <c r="F461" s="38">
        <f t="shared" si="61"/>
        <v>67</v>
      </c>
      <c r="G461" s="9">
        <f t="shared" si="62"/>
        <v>2942.5000000000005</v>
      </c>
      <c r="H461"/>
      <c r="I461" s="12">
        <v>213</v>
      </c>
      <c r="J461" s="50" t="s">
        <v>1176</v>
      </c>
      <c r="K461" s="5"/>
      <c r="L461" s="5"/>
      <c r="M461" s="5"/>
    </row>
    <row r="462" spans="1:13" ht="15">
      <c r="A462" s="5" t="s">
        <v>872</v>
      </c>
      <c r="B462" s="27" t="s">
        <v>873</v>
      </c>
      <c r="C462" s="5">
        <v>33</v>
      </c>
      <c r="D462" s="5">
        <v>518</v>
      </c>
      <c r="E462" s="10">
        <f t="shared" si="60"/>
        <v>15.696969696969697</v>
      </c>
      <c r="F462" s="38">
        <f t="shared" si="61"/>
        <v>33</v>
      </c>
      <c r="G462" s="9">
        <f t="shared" si="62"/>
        <v>543.9</v>
      </c>
      <c r="H462" s="9"/>
      <c r="I462" s="16">
        <v>324</v>
      </c>
      <c r="J462" s="50" t="s">
        <v>1177</v>
      </c>
      <c r="K462" s="5"/>
      <c r="L462" s="5"/>
      <c r="M462" s="5"/>
    </row>
    <row r="463" spans="1:13" ht="15">
      <c r="A463" s="19" t="s">
        <v>193</v>
      </c>
      <c r="B463" s="27" t="s">
        <v>194</v>
      </c>
      <c r="C463" s="5">
        <v>28</v>
      </c>
      <c r="D463" s="5">
        <v>366</v>
      </c>
      <c r="E463" s="10">
        <f t="shared" si="60"/>
        <v>13.071428571428571</v>
      </c>
      <c r="F463" s="38">
        <f t="shared" si="61"/>
        <v>28</v>
      </c>
      <c r="G463" s="9">
        <f t="shared" si="62"/>
        <v>384.3</v>
      </c>
      <c r="I463" s="16">
        <v>5</v>
      </c>
      <c r="J463" s="50" t="s">
        <v>1178</v>
      </c>
      <c r="K463" s="5"/>
      <c r="L463" s="5"/>
      <c r="M463" s="5"/>
    </row>
    <row r="464" spans="1:13" ht="15">
      <c r="A464" s="5" t="s">
        <v>635</v>
      </c>
      <c r="B464" s="46" t="s">
        <v>636</v>
      </c>
      <c r="C464" s="5">
        <v>43</v>
      </c>
      <c r="D464" s="5">
        <v>925</v>
      </c>
      <c r="E464" s="10">
        <f t="shared" si="60"/>
        <v>21.511627906976745</v>
      </c>
      <c r="F464" s="38">
        <f t="shared" si="61"/>
        <v>43</v>
      </c>
      <c r="G464" s="9">
        <f t="shared" si="62"/>
        <v>1017.5000000000001</v>
      </c>
      <c r="H464"/>
      <c r="I464" s="12">
        <v>54</v>
      </c>
      <c r="J464" s="50" t="s">
        <v>1179</v>
      </c>
      <c r="K464" s="5"/>
      <c r="L464" s="5"/>
      <c r="M464" s="5"/>
    </row>
    <row r="465" spans="1:10" ht="15">
      <c r="A465" s="19" t="s">
        <v>659</v>
      </c>
      <c r="B465" s="46" t="s">
        <v>660</v>
      </c>
      <c r="C465" s="5">
        <v>69</v>
      </c>
      <c r="D465" s="5">
        <v>1409</v>
      </c>
      <c r="E465" s="10">
        <f t="shared" si="60"/>
        <v>20.420289855072465</v>
      </c>
      <c r="F465" s="38">
        <f t="shared" si="61"/>
        <v>69</v>
      </c>
      <c r="G465" s="9">
        <f t="shared" si="62"/>
        <v>1549.9</v>
      </c>
      <c r="H465"/>
      <c r="I465" s="12">
        <v>435</v>
      </c>
      <c r="J465" s="50" t="s">
        <v>1180</v>
      </c>
    </row>
    <row r="466" spans="1:10" ht="15">
      <c r="A466" s="5" t="s">
        <v>661</v>
      </c>
      <c r="B466" s="46" t="s">
        <v>662</v>
      </c>
      <c r="C466" s="5">
        <v>66</v>
      </c>
      <c r="D466" s="5">
        <v>2497</v>
      </c>
      <c r="E466" s="10">
        <f t="shared" si="60"/>
        <v>37.833333333333336</v>
      </c>
      <c r="F466" s="38">
        <f t="shared" si="61"/>
        <v>66</v>
      </c>
      <c r="G466" s="9">
        <f t="shared" si="62"/>
        <v>2746.7000000000003</v>
      </c>
      <c r="H466"/>
      <c r="I466" s="12">
        <v>3142</v>
      </c>
      <c r="J466" s="50" t="s">
        <v>1181</v>
      </c>
    </row>
    <row r="467" spans="1:12" ht="15">
      <c r="A467" s="19" t="s">
        <v>663</v>
      </c>
      <c r="B467" s="46" t="s">
        <v>664</v>
      </c>
      <c r="C467" s="5">
        <v>67</v>
      </c>
      <c r="D467" s="5">
        <v>1256</v>
      </c>
      <c r="E467" s="10">
        <f t="shared" si="60"/>
        <v>18.746268656716417</v>
      </c>
      <c r="F467" s="38">
        <f t="shared" si="61"/>
        <v>67</v>
      </c>
      <c r="G467" s="9">
        <f t="shared" si="62"/>
        <v>1381.6000000000001</v>
      </c>
      <c r="H467"/>
      <c r="I467" s="12">
        <v>453</v>
      </c>
      <c r="J467" s="50" t="s">
        <v>1176</v>
      </c>
      <c r="K467" s="33"/>
      <c r="L467" s="34"/>
    </row>
    <row r="468" spans="1:12" ht="15">
      <c r="A468" s="19" t="s">
        <v>675</v>
      </c>
      <c r="B468" s="46" t="s">
        <v>676</v>
      </c>
      <c r="C468" s="5">
        <v>71</v>
      </c>
      <c r="D468" s="5">
        <v>929</v>
      </c>
      <c r="E468" s="10">
        <f t="shared" si="60"/>
        <v>13.084507042253522</v>
      </c>
      <c r="F468" s="38">
        <f t="shared" si="61"/>
        <v>71</v>
      </c>
      <c r="G468" s="9">
        <f t="shared" si="62"/>
        <v>1021.9000000000001</v>
      </c>
      <c r="H468"/>
      <c r="I468" s="12">
        <v>32</v>
      </c>
      <c r="J468" s="50" t="s">
        <v>1182</v>
      </c>
      <c r="K468" s="33"/>
      <c r="L468" s="34"/>
    </row>
    <row r="469" spans="1:10" ht="15">
      <c r="A469" s="5" t="s">
        <v>64</v>
      </c>
      <c r="B469" s="27" t="s">
        <v>65</v>
      </c>
      <c r="C469" s="5">
        <v>71</v>
      </c>
      <c r="D469" s="5">
        <v>942</v>
      </c>
      <c r="E469" s="10">
        <f t="shared" si="60"/>
        <v>13.267605633802816</v>
      </c>
      <c r="F469" s="38">
        <f t="shared" si="61"/>
        <v>71</v>
      </c>
      <c r="G469" s="9">
        <f t="shared" si="62"/>
        <v>1036.2</v>
      </c>
      <c r="I469" s="12">
        <v>54</v>
      </c>
      <c r="J469" s="50" t="s">
        <v>1183</v>
      </c>
    </row>
    <row r="470" spans="1:10" ht="15">
      <c r="A470" s="5" t="s">
        <v>318</v>
      </c>
      <c r="B470" s="27" t="s">
        <v>319</v>
      </c>
      <c r="C470" s="5">
        <v>39</v>
      </c>
      <c r="D470" s="5">
        <v>1255</v>
      </c>
      <c r="E470" s="10">
        <f t="shared" si="60"/>
        <v>32.17948717948718</v>
      </c>
      <c r="F470" s="38">
        <f t="shared" si="61"/>
        <v>39</v>
      </c>
      <c r="G470" s="9">
        <f t="shared" si="62"/>
        <v>1380.5</v>
      </c>
      <c r="H470" s="9"/>
      <c r="I470" s="12">
        <v>12</v>
      </c>
      <c r="J470" s="50" t="s">
        <v>1184</v>
      </c>
    </row>
    <row r="471" spans="1:10" ht="15">
      <c r="A471" s="5" t="s">
        <v>707</v>
      </c>
      <c r="B471" s="46" t="s">
        <v>708</v>
      </c>
      <c r="C471" s="5">
        <v>72</v>
      </c>
      <c r="D471" s="5">
        <v>1337</v>
      </c>
      <c r="E471" s="10">
        <f t="shared" si="60"/>
        <v>18.569444444444443</v>
      </c>
      <c r="F471" s="38">
        <f t="shared" si="61"/>
        <v>72</v>
      </c>
      <c r="G471" s="9">
        <f t="shared" si="62"/>
        <v>1470.7</v>
      </c>
      <c r="H471"/>
      <c r="I471" s="12">
        <v>54</v>
      </c>
      <c r="J471" s="50" t="s">
        <v>1063</v>
      </c>
    </row>
    <row r="472" spans="1:12" ht="15">
      <c r="A472" s="5" t="s">
        <v>286</v>
      </c>
      <c r="B472" s="27" t="s">
        <v>287</v>
      </c>
      <c r="C472" s="5">
        <v>48</v>
      </c>
      <c r="D472" s="5">
        <v>373</v>
      </c>
      <c r="E472" s="10">
        <f t="shared" si="60"/>
        <v>7.770833333333333</v>
      </c>
      <c r="F472" s="38">
        <f t="shared" si="61"/>
        <v>48</v>
      </c>
      <c r="G472" s="9">
        <f t="shared" si="62"/>
        <v>391.65000000000003</v>
      </c>
      <c r="H472" s="5"/>
      <c r="I472" s="12">
        <v>5</v>
      </c>
      <c r="J472" s="50" t="s">
        <v>1185</v>
      </c>
      <c r="K472" s="33"/>
      <c r="L472" s="34"/>
    </row>
    <row r="473" spans="1:15" ht="15">
      <c r="A473" s="17" t="s">
        <v>43</v>
      </c>
      <c r="B473" s="8"/>
      <c r="C473" s="9"/>
      <c r="D473" s="18">
        <f>SUM(D455:D472)</f>
        <v>20804</v>
      </c>
      <c r="E473" s="21"/>
      <c r="F473" s="9"/>
      <c r="G473" s="18">
        <f>SUM(G455:G472)</f>
        <v>22815.450000000004</v>
      </c>
      <c r="H473" s="44"/>
      <c r="I473" s="41"/>
      <c r="K473" s="5"/>
      <c r="L473" s="5"/>
      <c r="M473" s="5"/>
      <c r="N473" s="5"/>
      <c r="O473" s="5"/>
    </row>
    <row r="474" spans="1:15" ht="15">
      <c r="A474" s="43"/>
      <c r="B474" s="37"/>
      <c r="C474" s="38"/>
      <c r="D474" s="38"/>
      <c r="E474" s="40"/>
      <c r="F474" s="38"/>
      <c r="G474" s="44"/>
      <c r="H474" s="44"/>
      <c r="I474" s="41"/>
      <c r="K474" s="5"/>
      <c r="L474" s="5"/>
      <c r="M474" s="5"/>
      <c r="N474" s="5"/>
      <c r="O474" s="5"/>
    </row>
    <row r="475" spans="1:15" ht="15">
      <c r="A475" s="22"/>
      <c r="B475" s="20"/>
      <c r="C475" s="9"/>
      <c r="D475" s="23"/>
      <c r="E475" s="21"/>
      <c r="F475" s="9"/>
      <c r="G475" s="11"/>
      <c r="H475" s="11"/>
      <c r="I475" s="12"/>
      <c r="K475" s="5"/>
      <c r="L475" s="5"/>
      <c r="M475" s="5"/>
      <c r="N475" s="5"/>
      <c r="O475" s="5"/>
    </row>
    <row r="476" spans="1:15" ht="15.75">
      <c r="A476" s="13" t="s">
        <v>409</v>
      </c>
      <c r="B476" s="20"/>
      <c r="C476" s="9"/>
      <c r="D476" s="23"/>
      <c r="E476" s="21"/>
      <c r="F476" s="9"/>
      <c r="G476" s="11"/>
      <c r="H476" s="11"/>
      <c r="I476" s="12"/>
      <c r="K476" s="5"/>
      <c r="L476" s="5"/>
      <c r="M476" s="5"/>
      <c r="N476" s="5"/>
      <c r="O476" s="5"/>
    </row>
    <row r="477" spans="1:15" ht="15">
      <c r="A477" s="15" t="s">
        <v>410</v>
      </c>
      <c r="B477" s="20"/>
      <c r="C477" s="9"/>
      <c r="D477" s="23"/>
      <c r="E477" s="21"/>
      <c r="F477" s="9"/>
      <c r="G477" s="11"/>
      <c r="H477" s="11"/>
      <c r="I477" s="12"/>
      <c r="K477" s="5"/>
      <c r="L477" s="5"/>
      <c r="M477" s="5"/>
      <c r="N477" s="5"/>
      <c r="O477" s="5"/>
    </row>
    <row r="478" spans="1:15" ht="15">
      <c r="A478" s="15" t="s">
        <v>1368</v>
      </c>
      <c r="B478" s="20"/>
      <c r="C478" s="9"/>
      <c r="D478" s="23"/>
      <c r="E478" s="21"/>
      <c r="F478" s="9"/>
      <c r="G478" s="11"/>
      <c r="H478" s="11"/>
      <c r="I478" s="12"/>
      <c r="K478" s="5"/>
      <c r="L478" s="5"/>
      <c r="M478" s="5"/>
      <c r="N478" s="5"/>
      <c r="O478" s="5"/>
    </row>
    <row r="479" spans="1:15" ht="15">
      <c r="A479" s="5" t="s">
        <v>411</v>
      </c>
      <c r="B479" s="27" t="s">
        <v>412</v>
      </c>
      <c r="C479" s="5">
        <v>78</v>
      </c>
      <c r="D479" s="5">
        <v>2758</v>
      </c>
      <c r="E479" s="10">
        <f aca="true" t="shared" si="63" ref="E479:E494">D479/C479</f>
        <v>35.35897435897436</v>
      </c>
      <c r="F479" s="38">
        <f aca="true" t="shared" si="64" ref="F479:F494">C479</f>
        <v>78</v>
      </c>
      <c r="G479" s="9">
        <f aca="true" t="shared" si="65" ref="G479:G494">IF(D479&lt;750,D479*1.05,D479*1.1)</f>
        <v>3033.8</v>
      </c>
      <c r="H479" s="9"/>
      <c r="I479" s="12">
        <v>12</v>
      </c>
      <c r="J479" s="50" t="s">
        <v>1202</v>
      </c>
      <c r="K479" s="5"/>
      <c r="L479" s="5"/>
      <c r="M479" s="5"/>
      <c r="N479" s="5"/>
      <c r="O479" s="5"/>
    </row>
    <row r="480" spans="1:15" ht="15">
      <c r="A480" s="5" t="s">
        <v>413</v>
      </c>
      <c r="B480" s="27" t="s">
        <v>414</v>
      </c>
      <c r="C480" s="5">
        <v>75</v>
      </c>
      <c r="D480" s="5">
        <v>2592</v>
      </c>
      <c r="E480" s="10">
        <f t="shared" si="63"/>
        <v>34.56</v>
      </c>
      <c r="F480" s="38">
        <f t="shared" si="64"/>
        <v>75</v>
      </c>
      <c r="G480" s="9">
        <f t="shared" si="65"/>
        <v>2851.2000000000003</v>
      </c>
      <c r="I480" s="16">
        <v>45</v>
      </c>
      <c r="J480" s="50" t="s">
        <v>1209</v>
      </c>
      <c r="K480" s="5"/>
      <c r="L480" s="5"/>
      <c r="M480" s="5"/>
      <c r="N480" s="5"/>
      <c r="O480" s="5"/>
    </row>
    <row r="481" spans="1:15" ht="15">
      <c r="A481" s="5" t="s">
        <v>749</v>
      </c>
      <c r="B481" s="27" t="s">
        <v>750</v>
      </c>
      <c r="C481" s="5">
        <v>75</v>
      </c>
      <c r="D481" s="5">
        <v>2510</v>
      </c>
      <c r="E481" s="10">
        <f t="shared" si="63"/>
        <v>33.46666666666667</v>
      </c>
      <c r="F481" s="38">
        <f t="shared" si="64"/>
        <v>75</v>
      </c>
      <c r="G481" s="9">
        <f t="shared" si="65"/>
        <v>2761</v>
      </c>
      <c r="H481" s="9"/>
      <c r="I481" s="16">
        <v>54</v>
      </c>
      <c r="J481" s="50" t="s">
        <v>1211</v>
      </c>
      <c r="K481" s="5"/>
      <c r="L481" s="5"/>
      <c r="M481" s="5"/>
      <c r="N481" s="5"/>
      <c r="O481" s="5"/>
    </row>
    <row r="482" spans="1:15" ht="15">
      <c r="A482" s="5" t="s">
        <v>169</v>
      </c>
      <c r="B482" s="27" t="s">
        <v>170</v>
      </c>
      <c r="C482" s="5">
        <v>18</v>
      </c>
      <c r="D482" s="5">
        <v>72</v>
      </c>
      <c r="E482" s="10">
        <f t="shared" si="63"/>
        <v>4</v>
      </c>
      <c r="F482" s="38">
        <f t="shared" si="64"/>
        <v>18</v>
      </c>
      <c r="G482" s="9">
        <f t="shared" si="65"/>
        <v>75.60000000000001</v>
      </c>
      <c r="I482" s="16">
        <v>5</v>
      </c>
      <c r="J482" s="50" t="s">
        <v>1207</v>
      </c>
      <c r="K482" s="5"/>
      <c r="L482" s="5"/>
      <c r="M482" s="5"/>
      <c r="N482" s="5"/>
      <c r="O482" s="5"/>
    </row>
    <row r="483" spans="1:15" ht="15">
      <c r="A483" s="5" t="s">
        <v>521</v>
      </c>
      <c r="B483" s="46" t="s">
        <v>522</v>
      </c>
      <c r="C483" s="5">
        <v>68</v>
      </c>
      <c r="D483" s="5">
        <v>2030</v>
      </c>
      <c r="E483" s="10">
        <f t="shared" si="63"/>
        <v>29.852941176470587</v>
      </c>
      <c r="F483" s="38">
        <f t="shared" si="64"/>
        <v>68</v>
      </c>
      <c r="G483" s="9">
        <f t="shared" si="65"/>
        <v>2233</v>
      </c>
      <c r="I483" s="16">
        <v>34</v>
      </c>
      <c r="J483" s="50" t="s">
        <v>1212</v>
      </c>
      <c r="K483" s="5"/>
      <c r="L483" s="5"/>
      <c r="M483" s="5"/>
      <c r="N483" s="5"/>
      <c r="O483" s="5"/>
    </row>
    <row r="484" spans="1:15" ht="15">
      <c r="A484" s="5" t="s">
        <v>138</v>
      </c>
      <c r="B484" s="27" t="s">
        <v>139</v>
      </c>
      <c r="C484" s="5">
        <v>2</v>
      </c>
      <c r="D484" s="5">
        <v>22</v>
      </c>
      <c r="E484" s="10">
        <f t="shared" si="63"/>
        <v>11</v>
      </c>
      <c r="F484" s="38">
        <f t="shared" si="64"/>
        <v>2</v>
      </c>
      <c r="G484" s="9">
        <f t="shared" si="65"/>
        <v>23.1</v>
      </c>
      <c r="H484" s="9"/>
      <c r="I484" s="12">
        <v>435</v>
      </c>
      <c r="J484" s="50" t="s">
        <v>1213</v>
      </c>
      <c r="K484" s="5"/>
      <c r="L484" s="5"/>
      <c r="M484" s="5"/>
      <c r="N484" s="5"/>
      <c r="O484" s="5"/>
    </row>
    <row r="485" spans="1:15" ht="15">
      <c r="A485" s="5" t="s">
        <v>421</v>
      </c>
      <c r="B485" s="27" t="s">
        <v>422</v>
      </c>
      <c r="C485" s="5">
        <v>79</v>
      </c>
      <c r="D485" s="5">
        <v>2441</v>
      </c>
      <c r="E485" s="10">
        <f t="shared" si="63"/>
        <v>30.89873417721519</v>
      </c>
      <c r="F485" s="38">
        <f t="shared" si="64"/>
        <v>79</v>
      </c>
      <c r="G485" s="9">
        <f t="shared" si="65"/>
        <v>2685.1000000000004</v>
      </c>
      <c r="H485" s="9"/>
      <c r="I485" s="16">
        <v>34</v>
      </c>
      <c r="J485" s="50" t="s">
        <v>1210</v>
      </c>
      <c r="K485" s="5"/>
      <c r="L485" s="5"/>
      <c r="M485" s="5"/>
      <c r="N485" s="5"/>
      <c r="O485" s="5"/>
    </row>
    <row r="486" spans="1:15" ht="15">
      <c r="A486" s="5" t="s">
        <v>827</v>
      </c>
      <c r="B486" s="27" t="s">
        <v>828</v>
      </c>
      <c r="C486" s="5">
        <v>76</v>
      </c>
      <c r="D486" s="5">
        <v>2706</v>
      </c>
      <c r="E486" s="10">
        <f t="shared" si="63"/>
        <v>35.60526315789474</v>
      </c>
      <c r="F486" s="38">
        <f t="shared" si="64"/>
        <v>76</v>
      </c>
      <c r="G486" s="9">
        <f t="shared" si="65"/>
        <v>2976.6000000000004</v>
      </c>
      <c r="H486" s="9"/>
      <c r="I486" s="16">
        <v>1</v>
      </c>
      <c r="J486" s="50" t="s">
        <v>1203</v>
      </c>
      <c r="K486" s="5"/>
      <c r="L486" s="5"/>
      <c r="M486" s="5"/>
      <c r="N486" s="5"/>
      <c r="O486" s="5"/>
    </row>
    <row r="487" spans="1:12" ht="15">
      <c r="A487" s="5" t="s">
        <v>425</v>
      </c>
      <c r="B487" s="27" t="s">
        <v>426</v>
      </c>
      <c r="C487" s="5">
        <v>82</v>
      </c>
      <c r="D487" s="5">
        <v>2534</v>
      </c>
      <c r="E487" s="10">
        <f t="shared" si="63"/>
        <v>30.902439024390244</v>
      </c>
      <c r="F487" s="38">
        <f t="shared" si="64"/>
        <v>82</v>
      </c>
      <c r="G487" s="9">
        <f t="shared" si="65"/>
        <v>2787.4</v>
      </c>
      <c r="I487" s="16">
        <v>32</v>
      </c>
      <c r="J487" s="50" t="s">
        <v>976</v>
      </c>
      <c r="K487" s="33"/>
      <c r="L487" s="34"/>
    </row>
    <row r="488" spans="1:15" ht="15">
      <c r="A488" s="5" t="s">
        <v>429</v>
      </c>
      <c r="B488" s="27" t="s">
        <v>430</v>
      </c>
      <c r="C488" s="5">
        <v>77</v>
      </c>
      <c r="D488" s="5">
        <v>2915</v>
      </c>
      <c r="E488" s="10">
        <f t="shared" si="63"/>
        <v>37.857142857142854</v>
      </c>
      <c r="F488" s="38">
        <f t="shared" si="64"/>
        <v>77</v>
      </c>
      <c r="G488" s="9">
        <f t="shared" si="65"/>
        <v>3206.5000000000005</v>
      </c>
      <c r="I488" s="12">
        <v>543</v>
      </c>
      <c r="J488" s="50" t="s">
        <v>1208</v>
      </c>
      <c r="K488" s="5"/>
      <c r="L488" s="5"/>
      <c r="M488" s="5"/>
      <c r="N488" s="5"/>
      <c r="O488" s="5"/>
    </row>
    <row r="489" spans="1:12" ht="15">
      <c r="A489" s="5" t="s">
        <v>33</v>
      </c>
      <c r="B489" s="27" t="s">
        <v>34</v>
      </c>
      <c r="C489" s="5">
        <v>82</v>
      </c>
      <c r="D489" s="5">
        <v>1401</v>
      </c>
      <c r="E489" s="10">
        <f>D489/C489</f>
        <v>17.085365853658537</v>
      </c>
      <c r="F489" s="38">
        <f>C489</f>
        <v>82</v>
      </c>
      <c r="G489" s="9">
        <f>IF(D489&lt;750,D489*1.05,D489*1.1)</f>
        <v>1541.1000000000001</v>
      </c>
      <c r="H489" s="9"/>
      <c r="I489" s="16">
        <v>1</v>
      </c>
      <c r="J489" s="50" t="s">
        <v>1371</v>
      </c>
      <c r="K489" s="33"/>
      <c r="L489" s="34"/>
    </row>
    <row r="490" spans="1:10" ht="15">
      <c r="A490" s="5" t="s">
        <v>431</v>
      </c>
      <c r="B490" s="27" t="s">
        <v>432</v>
      </c>
      <c r="C490" s="5">
        <v>85</v>
      </c>
      <c r="D490" s="5">
        <v>2664</v>
      </c>
      <c r="E490" s="10">
        <f t="shared" si="63"/>
        <v>31.341176470588234</v>
      </c>
      <c r="F490" s="38">
        <f t="shared" si="64"/>
        <v>85</v>
      </c>
      <c r="G490" s="9">
        <f t="shared" si="65"/>
        <v>2930.4</v>
      </c>
      <c r="H490" s="9"/>
      <c r="I490" s="12">
        <v>54</v>
      </c>
      <c r="J490" s="50" t="s">
        <v>976</v>
      </c>
    </row>
    <row r="491" spans="1:12" ht="15">
      <c r="A491" s="5" t="s">
        <v>433</v>
      </c>
      <c r="B491" s="27" t="s">
        <v>434</v>
      </c>
      <c r="C491" s="5">
        <v>65</v>
      </c>
      <c r="D491" s="5">
        <v>2338</v>
      </c>
      <c r="E491" s="10">
        <f t="shared" si="63"/>
        <v>35.96923076923077</v>
      </c>
      <c r="F491" s="38">
        <f t="shared" si="64"/>
        <v>65</v>
      </c>
      <c r="G491" s="9">
        <f t="shared" si="65"/>
        <v>2571.8</v>
      </c>
      <c r="H491" s="9"/>
      <c r="I491" s="16">
        <v>23</v>
      </c>
      <c r="J491" s="50" t="s">
        <v>1205</v>
      </c>
      <c r="K491" s="33"/>
      <c r="L491" s="34"/>
    </row>
    <row r="492" spans="1:10" ht="15">
      <c r="A492" s="5" t="s">
        <v>62</v>
      </c>
      <c r="B492" s="27" t="s">
        <v>63</v>
      </c>
      <c r="C492" s="5">
        <v>72</v>
      </c>
      <c r="D492" s="5">
        <v>1244</v>
      </c>
      <c r="E492" s="10">
        <f t="shared" si="63"/>
        <v>17.27777777777778</v>
      </c>
      <c r="F492" s="38">
        <f t="shared" si="64"/>
        <v>72</v>
      </c>
      <c r="G492" s="9">
        <f t="shared" si="65"/>
        <v>1368.4</v>
      </c>
      <c r="I492" s="16">
        <v>32</v>
      </c>
      <c r="J492" s="50" t="s">
        <v>1165</v>
      </c>
    </row>
    <row r="493" spans="1:12" ht="15">
      <c r="A493" s="5" t="s">
        <v>441</v>
      </c>
      <c r="B493" s="27" t="s">
        <v>442</v>
      </c>
      <c r="C493" s="5">
        <v>62</v>
      </c>
      <c r="D493" s="5">
        <v>865</v>
      </c>
      <c r="E493" s="10">
        <f t="shared" si="63"/>
        <v>13.951612903225806</v>
      </c>
      <c r="F493" s="38">
        <f t="shared" si="64"/>
        <v>62</v>
      </c>
      <c r="G493" s="9">
        <f t="shared" si="65"/>
        <v>951.5000000000001</v>
      </c>
      <c r="I493" s="12">
        <v>54</v>
      </c>
      <c r="J493" s="50" t="s">
        <v>1206</v>
      </c>
      <c r="K493" s="33"/>
      <c r="L493" s="34"/>
    </row>
    <row r="494" spans="1:12" ht="15">
      <c r="A494" s="5" t="s">
        <v>929</v>
      </c>
      <c r="B494" s="27" t="s">
        <v>930</v>
      </c>
      <c r="C494" s="5">
        <v>57</v>
      </c>
      <c r="D494" s="5">
        <v>772</v>
      </c>
      <c r="E494" s="10">
        <f t="shared" si="63"/>
        <v>13.543859649122806</v>
      </c>
      <c r="F494" s="38">
        <f t="shared" si="64"/>
        <v>57</v>
      </c>
      <c r="G494" s="9">
        <f t="shared" si="65"/>
        <v>849.2</v>
      </c>
      <c r="H494" s="9"/>
      <c r="I494" s="16">
        <v>12</v>
      </c>
      <c r="J494" s="50" t="s">
        <v>1204</v>
      </c>
      <c r="K494" s="33"/>
      <c r="L494" s="34"/>
    </row>
    <row r="495" spans="1:15" ht="15">
      <c r="A495" s="17" t="s">
        <v>443</v>
      </c>
      <c r="B495" s="20"/>
      <c r="C495" s="9"/>
      <c r="D495" s="18">
        <f>SUM(D479:D494)</f>
        <v>29864</v>
      </c>
      <c r="E495" s="21"/>
      <c r="F495" s="9"/>
      <c r="G495" s="18">
        <f>SUM(G479:G494)</f>
        <v>32845.700000000004</v>
      </c>
      <c r="H495" s="11"/>
      <c r="I495" s="12"/>
      <c r="K495" s="5"/>
      <c r="L495" s="5"/>
      <c r="M495" s="5"/>
      <c r="N495" s="5"/>
      <c r="O495" s="5"/>
    </row>
    <row r="496" spans="1:15" ht="15">
      <c r="A496" s="22"/>
      <c r="B496" s="20"/>
      <c r="C496" s="9"/>
      <c r="D496" s="23"/>
      <c r="E496" s="21"/>
      <c r="F496" s="9"/>
      <c r="G496" s="11"/>
      <c r="H496" s="11"/>
      <c r="I496" s="12"/>
      <c r="K496" s="5"/>
      <c r="L496" s="5"/>
      <c r="M496" s="5"/>
      <c r="N496" s="5"/>
      <c r="O496" s="5"/>
    </row>
    <row r="497" spans="1:15" ht="15">
      <c r="A497" s="22"/>
      <c r="B497" s="20"/>
      <c r="C497" s="9"/>
      <c r="D497" s="23"/>
      <c r="E497" s="21"/>
      <c r="F497" s="9"/>
      <c r="G497" s="11"/>
      <c r="H497" s="11"/>
      <c r="I497" s="12"/>
      <c r="K497" s="5"/>
      <c r="L497" s="5"/>
      <c r="M497" s="5"/>
      <c r="N497" s="5"/>
      <c r="O497" s="5"/>
    </row>
    <row r="498" spans="1:15" ht="15.75">
      <c r="A498" s="13" t="s">
        <v>941</v>
      </c>
      <c r="B498" s="20"/>
      <c r="C498" s="9"/>
      <c r="D498" s="23"/>
      <c r="E498" s="21"/>
      <c r="F498" s="9"/>
      <c r="G498" s="11"/>
      <c r="H498" s="11"/>
      <c r="I498" s="12"/>
      <c r="K498" s="5"/>
      <c r="L498" s="5"/>
      <c r="M498" s="5"/>
      <c r="N498" s="5"/>
      <c r="O498" s="5"/>
    </row>
    <row r="499" spans="1:15" ht="15">
      <c r="A499" s="35" t="s">
        <v>947</v>
      </c>
      <c r="B499" s="20"/>
      <c r="C499" s="9"/>
      <c r="D499" s="23"/>
      <c r="E499" s="21"/>
      <c r="F499" s="9"/>
      <c r="G499" s="11"/>
      <c r="H499" s="11"/>
      <c r="I499" s="12"/>
      <c r="K499" s="5"/>
      <c r="L499" s="5"/>
      <c r="M499" s="5"/>
      <c r="N499" s="5"/>
      <c r="O499" s="5"/>
    </row>
    <row r="500" spans="1:15" ht="15">
      <c r="A500" s="35" t="s">
        <v>1367</v>
      </c>
      <c r="B500" s="20"/>
      <c r="C500" s="9"/>
      <c r="D500" s="23"/>
      <c r="E500" s="21"/>
      <c r="F500" s="9"/>
      <c r="G500" s="11"/>
      <c r="H500" s="11"/>
      <c r="I500" s="12"/>
      <c r="K500" s="5"/>
      <c r="L500" s="5"/>
      <c r="M500" s="5"/>
      <c r="N500" s="5"/>
      <c r="O500" s="5"/>
    </row>
    <row r="501" spans="1:13" ht="15">
      <c r="A501" s="5" t="s">
        <v>329</v>
      </c>
      <c r="B501" s="27" t="s">
        <v>330</v>
      </c>
      <c r="C501" s="5">
        <v>13</v>
      </c>
      <c r="D501" s="5">
        <v>160</v>
      </c>
      <c r="E501" s="10">
        <f>D501/C501</f>
        <v>12.307692307692308</v>
      </c>
      <c r="F501" s="38">
        <f>C501</f>
        <v>13</v>
      </c>
      <c r="G501" s="9">
        <f>IF(D501&lt;750,D501*1.05,D501*1.1)</f>
        <v>168</v>
      </c>
      <c r="I501" s="16">
        <v>12</v>
      </c>
      <c r="J501" s="50" t="s">
        <v>1351</v>
      </c>
      <c r="K501" s="5"/>
      <c r="L501" s="5"/>
      <c r="M501" s="5"/>
    </row>
    <row r="502" spans="1:15" ht="15">
      <c r="A502" s="5" t="s">
        <v>417</v>
      </c>
      <c r="B502" s="27" t="s">
        <v>418</v>
      </c>
      <c r="C502" s="5">
        <v>40</v>
      </c>
      <c r="D502" s="5">
        <v>412</v>
      </c>
      <c r="E502" s="10">
        <f>D502/C502</f>
        <v>10.3</v>
      </c>
      <c r="F502" s="38">
        <f>C502</f>
        <v>40</v>
      </c>
      <c r="G502" s="9">
        <f>IF(D502&lt;750,D502*1.05,D502*1.1)</f>
        <v>432.6</v>
      </c>
      <c r="I502" s="12">
        <v>12</v>
      </c>
      <c r="J502" s="50" t="s">
        <v>1230</v>
      </c>
      <c r="K502" s="5"/>
      <c r="L502" s="5"/>
      <c r="M502" s="5"/>
      <c r="N502" s="5"/>
      <c r="O502" s="5"/>
    </row>
    <row r="503" spans="1:15" ht="15">
      <c r="A503" s="5" t="s">
        <v>527</v>
      </c>
      <c r="B503" s="46" t="s">
        <v>528</v>
      </c>
      <c r="C503" s="5">
        <v>65</v>
      </c>
      <c r="D503" s="5">
        <v>892</v>
      </c>
      <c r="E503" s="10">
        <f aca="true" t="shared" si="66" ref="E503:E518">D503/C503</f>
        <v>13.723076923076922</v>
      </c>
      <c r="F503" s="38">
        <f aca="true" t="shared" si="67" ref="F503:F518">C503</f>
        <v>65</v>
      </c>
      <c r="G503" s="9">
        <f aca="true" t="shared" si="68" ref="G503:G518">IF(D503&lt;750,D503*1.05,D503*1.1)</f>
        <v>981.2</v>
      </c>
      <c r="H503"/>
      <c r="I503" s="12">
        <v>54</v>
      </c>
      <c r="J503" s="50" t="s">
        <v>1356</v>
      </c>
      <c r="K503" s="5"/>
      <c r="L503" s="5"/>
      <c r="M503" s="5"/>
      <c r="N503" s="5"/>
      <c r="O503" s="5"/>
    </row>
    <row r="504" spans="1:13" ht="15">
      <c r="A504" s="5" t="s">
        <v>767</v>
      </c>
      <c r="B504" s="27" t="s">
        <v>768</v>
      </c>
      <c r="C504" s="5">
        <v>20</v>
      </c>
      <c r="D504" s="5">
        <v>545</v>
      </c>
      <c r="E504" s="10">
        <f t="shared" si="66"/>
        <v>27.25</v>
      </c>
      <c r="F504" s="38">
        <f t="shared" si="67"/>
        <v>20</v>
      </c>
      <c r="G504" s="9">
        <f t="shared" si="68"/>
        <v>572.25</v>
      </c>
      <c r="H504" s="9">
        <f>D504*1.05</f>
        <v>572.25</v>
      </c>
      <c r="I504" s="12">
        <v>54</v>
      </c>
      <c r="J504" s="50" t="s">
        <v>1360</v>
      </c>
      <c r="K504" s="5"/>
      <c r="L504" s="5"/>
      <c r="M504" s="5"/>
    </row>
    <row r="505" spans="1:13" ht="15">
      <c r="A505" s="5" t="s">
        <v>535</v>
      </c>
      <c r="B505" s="46" t="s">
        <v>536</v>
      </c>
      <c r="C505" s="5">
        <v>71</v>
      </c>
      <c r="D505" s="5">
        <v>1211</v>
      </c>
      <c r="E505" s="10">
        <f t="shared" si="66"/>
        <v>17.056338028169016</v>
      </c>
      <c r="F505" s="38">
        <f t="shared" si="67"/>
        <v>71</v>
      </c>
      <c r="G505" s="9">
        <f t="shared" si="68"/>
        <v>1332.1000000000001</v>
      </c>
      <c r="H505"/>
      <c r="I505" s="12">
        <v>54</v>
      </c>
      <c r="J505" s="50" t="s">
        <v>1358</v>
      </c>
      <c r="K505" s="5"/>
      <c r="L505" s="5"/>
      <c r="M505" s="5"/>
    </row>
    <row r="506" spans="1:15" ht="15">
      <c r="A506" s="5" t="s">
        <v>557</v>
      </c>
      <c r="B506" s="46" t="s">
        <v>558</v>
      </c>
      <c r="C506" s="5">
        <v>73</v>
      </c>
      <c r="D506" s="5">
        <v>2041</v>
      </c>
      <c r="E506" s="10">
        <f>D506/C506</f>
        <v>27.958904109589042</v>
      </c>
      <c r="F506" s="38">
        <f>C506</f>
        <v>73</v>
      </c>
      <c r="G506" s="9">
        <f>IF(D506&lt;750,D506*1.05,D506*1.1)</f>
        <v>2245.1000000000004</v>
      </c>
      <c r="H506"/>
      <c r="I506" s="16">
        <v>23</v>
      </c>
      <c r="J506" s="50" t="s">
        <v>1350</v>
      </c>
      <c r="K506" s="5"/>
      <c r="L506" s="5"/>
      <c r="M506" s="5"/>
      <c r="N506" s="5"/>
      <c r="O506" s="5"/>
    </row>
    <row r="507" spans="1:13" ht="15">
      <c r="A507" s="5" t="s">
        <v>593</v>
      </c>
      <c r="B507" s="46" t="s">
        <v>594</v>
      </c>
      <c r="C507" s="5">
        <v>42</v>
      </c>
      <c r="D507" s="5">
        <v>373</v>
      </c>
      <c r="E507" s="10">
        <f t="shared" si="66"/>
        <v>8.880952380952381</v>
      </c>
      <c r="F507" s="38">
        <f t="shared" si="67"/>
        <v>42</v>
      </c>
      <c r="G507" s="9">
        <f t="shared" si="68"/>
        <v>391.65000000000003</v>
      </c>
      <c r="I507" s="16">
        <v>43</v>
      </c>
      <c r="J507" s="50" t="s">
        <v>1359</v>
      </c>
      <c r="K507" s="5"/>
      <c r="L507" s="5"/>
      <c r="M507" s="5"/>
    </row>
    <row r="508" spans="1:13" ht="15">
      <c r="A508" s="5" t="s">
        <v>597</v>
      </c>
      <c r="B508" s="46" t="s">
        <v>598</v>
      </c>
      <c r="C508" s="5">
        <v>67</v>
      </c>
      <c r="D508" s="5">
        <v>2450</v>
      </c>
      <c r="E508" s="10">
        <f t="shared" si="66"/>
        <v>36.56716417910448</v>
      </c>
      <c r="F508" s="38">
        <f t="shared" si="67"/>
        <v>67</v>
      </c>
      <c r="G508" s="9">
        <f t="shared" si="68"/>
        <v>2695</v>
      </c>
      <c r="H508"/>
      <c r="I508" s="12">
        <v>1</v>
      </c>
      <c r="J508" s="50" t="s">
        <v>1352</v>
      </c>
      <c r="K508" s="5"/>
      <c r="L508" s="5"/>
      <c r="M508" s="5"/>
    </row>
    <row r="509" spans="1:10" ht="15">
      <c r="A509" s="5" t="s">
        <v>403</v>
      </c>
      <c r="B509" s="27" t="s">
        <v>404</v>
      </c>
      <c r="C509" s="5">
        <v>82</v>
      </c>
      <c r="D509" s="5">
        <v>2838</v>
      </c>
      <c r="E509" s="10">
        <f>D509/C509</f>
        <v>34.609756097560975</v>
      </c>
      <c r="F509" s="38">
        <f>C509</f>
        <v>82</v>
      </c>
      <c r="G509" s="9">
        <f>IF(D509&lt;750,D509*1.05,D509*1.1)</f>
        <v>3121.8</v>
      </c>
      <c r="H509" s="5"/>
      <c r="I509" s="16">
        <v>12</v>
      </c>
      <c r="J509" s="50" t="s">
        <v>976</v>
      </c>
    </row>
    <row r="510" spans="1:12" ht="15">
      <c r="A510" s="5" t="s">
        <v>31</v>
      </c>
      <c r="B510" s="27" t="s">
        <v>32</v>
      </c>
      <c r="C510" s="5">
        <v>82</v>
      </c>
      <c r="D510" s="5">
        <v>2021</v>
      </c>
      <c r="E510" s="10">
        <f>D510/C510</f>
        <v>24.646341463414632</v>
      </c>
      <c r="F510" s="38">
        <f>C510</f>
        <v>82</v>
      </c>
      <c r="G510" s="9">
        <f>IF(D510&lt;750,D510*1.05,D510*1.1)</f>
        <v>2223.1000000000004</v>
      </c>
      <c r="I510" s="16">
        <v>21</v>
      </c>
      <c r="J510" s="50" t="s">
        <v>976</v>
      </c>
      <c r="K510" s="33"/>
      <c r="L510" s="34"/>
    </row>
    <row r="511" spans="1:15" ht="15">
      <c r="A511" s="5" t="s">
        <v>878</v>
      </c>
      <c r="B511" s="27" t="s">
        <v>879</v>
      </c>
      <c r="C511" s="5">
        <v>59</v>
      </c>
      <c r="D511" s="5">
        <v>664</v>
      </c>
      <c r="E511" s="10">
        <f>D511/C511</f>
        <v>11.254237288135593</v>
      </c>
      <c r="F511" s="38">
        <f>C511</f>
        <v>59</v>
      </c>
      <c r="G511" s="9">
        <f>IF(D511&lt;750,D511*1.05,D511*1.1)</f>
        <v>697.2</v>
      </c>
      <c r="H511" s="9"/>
      <c r="I511" s="16">
        <v>45</v>
      </c>
      <c r="J511" s="50" t="s">
        <v>1238</v>
      </c>
      <c r="K511" s="5"/>
      <c r="L511" s="5"/>
      <c r="M511" s="5"/>
      <c r="N511" s="5"/>
      <c r="O511" s="5"/>
    </row>
    <row r="512" spans="1:10" ht="15">
      <c r="A512" s="5" t="s">
        <v>125</v>
      </c>
      <c r="B512" s="27" t="s">
        <v>126</v>
      </c>
      <c r="C512" s="5">
        <v>61</v>
      </c>
      <c r="D512" s="5">
        <v>678</v>
      </c>
      <c r="E512" s="10">
        <f t="shared" si="66"/>
        <v>11.114754098360656</v>
      </c>
      <c r="F512" s="38">
        <f t="shared" si="67"/>
        <v>61</v>
      </c>
      <c r="G512" s="9">
        <f t="shared" si="68"/>
        <v>711.9</v>
      </c>
      <c r="H512" s="9"/>
      <c r="I512" s="12">
        <v>54</v>
      </c>
      <c r="J512" s="50" t="s">
        <v>1357</v>
      </c>
    </row>
    <row r="513" spans="1:10" ht="15">
      <c r="A513" s="5" t="s">
        <v>312</v>
      </c>
      <c r="B513" s="27" t="s">
        <v>313</v>
      </c>
      <c r="C513" s="5">
        <v>77</v>
      </c>
      <c r="D513" s="5">
        <v>2321</v>
      </c>
      <c r="E513" s="10">
        <f t="shared" si="66"/>
        <v>30.142857142857142</v>
      </c>
      <c r="F513" s="38">
        <f t="shared" si="67"/>
        <v>77</v>
      </c>
      <c r="G513" s="9">
        <f t="shared" si="68"/>
        <v>2553.1000000000004</v>
      </c>
      <c r="I513" s="16">
        <v>43</v>
      </c>
      <c r="J513" s="50" t="s">
        <v>1355</v>
      </c>
    </row>
    <row r="514" spans="1:10" ht="15">
      <c r="A514" s="19" t="s">
        <v>653</v>
      </c>
      <c r="B514" s="46" t="s">
        <v>654</v>
      </c>
      <c r="C514" s="5">
        <v>82</v>
      </c>
      <c r="D514" s="5">
        <v>2846</v>
      </c>
      <c r="E514" s="10">
        <f t="shared" si="66"/>
        <v>34.707317073170735</v>
      </c>
      <c r="F514" s="38">
        <f t="shared" si="67"/>
        <v>82</v>
      </c>
      <c r="G514" s="9">
        <f t="shared" si="68"/>
        <v>3130.6000000000004</v>
      </c>
      <c r="H514"/>
      <c r="I514" s="12">
        <v>453</v>
      </c>
      <c r="J514" s="50" t="s">
        <v>976</v>
      </c>
    </row>
    <row r="515" spans="1:12" ht="15">
      <c r="A515" s="5" t="s">
        <v>258</v>
      </c>
      <c r="B515" s="27" t="s">
        <v>259</v>
      </c>
      <c r="C515" s="5">
        <v>57</v>
      </c>
      <c r="D515" s="5">
        <v>583</v>
      </c>
      <c r="E515" s="10">
        <f t="shared" si="66"/>
        <v>10.228070175438596</v>
      </c>
      <c r="F515" s="38">
        <f t="shared" si="67"/>
        <v>57</v>
      </c>
      <c r="G515" s="9">
        <f t="shared" si="68"/>
        <v>612.15</v>
      </c>
      <c r="I515" s="16">
        <v>34</v>
      </c>
      <c r="J515" s="50" t="s">
        <v>1354</v>
      </c>
      <c r="K515" s="33"/>
      <c r="L515" s="34"/>
    </row>
    <row r="516" spans="1:12" ht="15">
      <c r="A516" s="5" t="s">
        <v>439</v>
      </c>
      <c r="B516" s="27" t="s">
        <v>440</v>
      </c>
      <c r="C516" s="5">
        <v>66</v>
      </c>
      <c r="D516" s="5">
        <v>2089</v>
      </c>
      <c r="E516" s="10">
        <f t="shared" si="66"/>
        <v>31.651515151515152</v>
      </c>
      <c r="F516" s="38">
        <f t="shared" si="67"/>
        <v>66</v>
      </c>
      <c r="G516" s="9">
        <f t="shared" si="68"/>
        <v>2297.9</v>
      </c>
      <c r="I516" s="12">
        <v>34</v>
      </c>
      <c r="J516" s="50" t="s">
        <v>1353</v>
      </c>
      <c r="K516" s="33"/>
      <c r="L516" s="34"/>
    </row>
    <row r="517" spans="1:10" ht="15">
      <c r="A517" s="5" t="s">
        <v>963</v>
      </c>
      <c r="B517" s="27" t="s">
        <v>407</v>
      </c>
      <c r="C517" s="5">
        <v>72</v>
      </c>
      <c r="D517" s="5">
        <v>985</v>
      </c>
      <c r="E517" s="10">
        <f>D517/C517</f>
        <v>13.680555555555555</v>
      </c>
      <c r="F517" s="38">
        <f>C517-2</f>
        <v>70</v>
      </c>
      <c r="G517" s="9">
        <f>IF(D517&lt;750,D517*1.05,D517*1.1)</f>
        <v>1083.5</v>
      </c>
      <c r="I517" s="16">
        <v>342</v>
      </c>
      <c r="J517" s="50" t="s">
        <v>1361</v>
      </c>
    </row>
    <row r="518" spans="1:10" ht="15">
      <c r="A518" s="5" t="s">
        <v>711</v>
      </c>
      <c r="B518" s="46" t="s">
        <v>712</v>
      </c>
      <c r="C518" s="5">
        <v>71</v>
      </c>
      <c r="D518" s="5">
        <v>1886</v>
      </c>
      <c r="E518" s="10">
        <f t="shared" si="66"/>
        <v>26.56338028169014</v>
      </c>
      <c r="F518" s="38">
        <f t="shared" si="67"/>
        <v>71</v>
      </c>
      <c r="G518" s="9">
        <f t="shared" si="68"/>
        <v>2074.6000000000004</v>
      </c>
      <c r="H518"/>
      <c r="I518" s="12">
        <v>324</v>
      </c>
      <c r="J518" s="50" t="s">
        <v>1088</v>
      </c>
    </row>
    <row r="519" spans="1:15" ht="15">
      <c r="A519" s="17" t="s">
        <v>43</v>
      </c>
      <c r="B519" s="8"/>
      <c r="C519" s="9"/>
      <c r="D519" s="18">
        <f>SUM(D501:D518)</f>
        <v>24995</v>
      </c>
      <c r="E519" s="21"/>
      <c r="F519" s="9"/>
      <c r="G519" s="18">
        <f>SUM(G501:G518)</f>
        <v>27323.75</v>
      </c>
      <c r="H519" s="11"/>
      <c r="I519" s="12"/>
      <c r="K519" s="5"/>
      <c r="L519" s="5"/>
      <c r="M519" s="5"/>
      <c r="N519" s="5"/>
      <c r="O519" s="5"/>
    </row>
    <row r="520" spans="1:15" ht="15">
      <c r="A520" s="22"/>
      <c r="B520" s="20"/>
      <c r="C520" s="9"/>
      <c r="D520" s="23"/>
      <c r="E520" s="21"/>
      <c r="F520" s="9"/>
      <c r="G520" s="11"/>
      <c r="H520" s="11"/>
      <c r="I520" s="12"/>
      <c r="K520" s="5"/>
      <c r="L520" s="5"/>
      <c r="M520" s="5"/>
      <c r="N520" s="5"/>
      <c r="O520" s="5"/>
    </row>
    <row r="521" spans="1:15" ht="15">
      <c r="A521" s="22"/>
      <c r="B521" s="20"/>
      <c r="C521" s="9"/>
      <c r="D521" s="23"/>
      <c r="E521" s="21"/>
      <c r="F521" s="9"/>
      <c r="G521" s="11"/>
      <c r="H521" s="11"/>
      <c r="I521" s="12"/>
      <c r="K521" s="5"/>
      <c r="L521" s="5"/>
      <c r="M521" s="5"/>
      <c r="N521" s="5"/>
      <c r="O521" s="5"/>
    </row>
    <row r="522" spans="1:15" ht="15.75">
      <c r="A522" s="13" t="s">
        <v>444</v>
      </c>
      <c r="B522" s="8"/>
      <c r="C522" s="9"/>
      <c r="D522" s="9"/>
      <c r="E522" s="10"/>
      <c r="F522" s="9"/>
      <c r="G522" s="11"/>
      <c r="H522" s="11"/>
      <c r="I522" s="12"/>
      <c r="K522" s="5"/>
      <c r="L522" s="5"/>
      <c r="M522" s="5"/>
      <c r="N522" s="5"/>
      <c r="O522" s="5"/>
    </row>
    <row r="523" spans="1:15" ht="15">
      <c r="A523" s="15" t="s">
        <v>445</v>
      </c>
      <c r="B523" s="8"/>
      <c r="C523" s="9"/>
      <c r="D523" s="9"/>
      <c r="E523" s="10"/>
      <c r="F523" s="9"/>
      <c r="G523" s="11"/>
      <c r="H523" s="11"/>
      <c r="I523" s="12"/>
      <c r="K523" s="5"/>
      <c r="L523" s="5"/>
      <c r="M523" s="5"/>
      <c r="N523" s="5"/>
      <c r="O523" s="5"/>
    </row>
    <row r="524" spans="1:15" ht="15">
      <c r="A524" s="15" t="s">
        <v>1374</v>
      </c>
      <c r="B524" s="8"/>
      <c r="C524" s="9"/>
      <c r="D524" s="9"/>
      <c r="E524" s="10"/>
      <c r="F524" s="9"/>
      <c r="G524" s="11"/>
      <c r="H524" s="11"/>
      <c r="I524" s="12"/>
      <c r="K524" s="5"/>
      <c r="L524" s="5"/>
      <c r="M524" s="5"/>
      <c r="N524" s="5"/>
      <c r="O524" s="5"/>
    </row>
    <row r="525" spans="1:15" ht="15">
      <c r="A525" s="5" t="s">
        <v>446</v>
      </c>
      <c r="B525" s="27" t="s">
        <v>447</v>
      </c>
      <c r="C525" s="5">
        <v>71</v>
      </c>
      <c r="D525" s="5">
        <v>1029</v>
      </c>
      <c r="E525" s="10">
        <f aca="true" t="shared" si="69" ref="E525:E542">D525/C525</f>
        <v>14.492957746478874</v>
      </c>
      <c r="F525" s="38">
        <f aca="true" t="shared" si="70" ref="F525:F542">C525</f>
        <v>71</v>
      </c>
      <c r="G525" s="9">
        <f aca="true" t="shared" si="71" ref="G525:G542">IF(D525&lt;750,D525*1.05,D525*1.1)</f>
        <v>1131.9</v>
      </c>
      <c r="I525" s="16">
        <v>54</v>
      </c>
      <c r="J525" s="50" t="s">
        <v>971</v>
      </c>
      <c r="K525" s="5"/>
      <c r="L525" s="5"/>
      <c r="M525" s="5"/>
      <c r="N525" s="5"/>
      <c r="O525" s="5"/>
    </row>
    <row r="526" spans="1:15" ht="15">
      <c r="A526" s="5" t="s">
        <v>448</v>
      </c>
      <c r="B526" s="27" t="s">
        <v>449</v>
      </c>
      <c r="C526" s="5">
        <v>69</v>
      </c>
      <c r="D526" s="5">
        <v>1743</v>
      </c>
      <c r="E526" s="10">
        <f t="shared" si="69"/>
        <v>25.26086956521739</v>
      </c>
      <c r="F526" s="38">
        <f t="shared" si="70"/>
        <v>69</v>
      </c>
      <c r="G526" s="9">
        <f t="shared" si="71"/>
        <v>1917.3000000000002</v>
      </c>
      <c r="H526" s="9"/>
      <c r="I526" s="12">
        <v>54</v>
      </c>
      <c r="J526" s="50" t="s">
        <v>972</v>
      </c>
      <c r="K526" s="5"/>
      <c r="L526" s="5"/>
      <c r="M526" s="5"/>
      <c r="N526" s="5"/>
      <c r="O526" s="5"/>
    </row>
    <row r="527" spans="1:15" ht="15">
      <c r="A527" s="5" t="s">
        <v>387</v>
      </c>
      <c r="B527" s="27" t="s">
        <v>388</v>
      </c>
      <c r="C527" s="5">
        <v>70</v>
      </c>
      <c r="D527" s="5">
        <v>1229</v>
      </c>
      <c r="E527" s="10">
        <f t="shared" si="69"/>
        <v>17.557142857142857</v>
      </c>
      <c r="F527" s="38">
        <f t="shared" si="70"/>
        <v>70</v>
      </c>
      <c r="G527" s="9">
        <f t="shared" si="71"/>
        <v>1351.9</v>
      </c>
      <c r="I527" s="12">
        <v>43</v>
      </c>
      <c r="J527" s="50" t="s">
        <v>973</v>
      </c>
      <c r="K527" s="5"/>
      <c r="L527" s="5"/>
      <c r="M527" s="5"/>
      <c r="N527" s="5"/>
      <c r="O527" s="5"/>
    </row>
    <row r="528" spans="1:15" ht="15">
      <c r="A528" s="5" t="s">
        <v>773</v>
      </c>
      <c r="B528" s="27" t="s">
        <v>774</v>
      </c>
      <c r="C528" s="5">
        <v>56</v>
      </c>
      <c r="D528" s="5">
        <v>1039</v>
      </c>
      <c r="E528" s="10">
        <f t="shared" si="69"/>
        <v>18.553571428571427</v>
      </c>
      <c r="F528" s="38">
        <f t="shared" si="70"/>
        <v>56</v>
      </c>
      <c r="G528" s="9">
        <f t="shared" si="71"/>
        <v>1142.9</v>
      </c>
      <c r="H528" s="9"/>
      <c r="I528" s="16">
        <v>21</v>
      </c>
      <c r="J528" s="50" t="s">
        <v>974</v>
      </c>
      <c r="K528" s="5"/>
      <c r="L528" s="5"/>
      <c r="M528" s="5"/>
      <c r="N528" s="5"/>
      <c r="O528" s="5"/>
    </row>
    <row r="529" spans="1:15" ht="15">
      <c r="A529" s="5" t="s">
        <v>450</v>
      </c>
      <c r="B529" s="27" t="s">
        <v>451</v>
      </c>
      <c r="C529" s="5">
        <v>79</v>
      </c>
      <c r="D529" s="5">
        <v>2474</v>
      </c>
      <c r="E529" s="10">
        <f t="shared" si="69"/>
        <v>31.31645569620253</v>
      </c>
      <c r="F529" s="38">
        <f t="shared" si="70"/>
        <v>79</v>
      </c>
      <c r="G529" s="9">
        <f t="shared" si="71"/>
        <v>2721.4</v>
      </c>
      <c r="H529" s="9"/>
      <c r="I529" s="12">
        <v>32</v>
      </c>
      <c r="J529" s="50" t="s">
        <v>975</v>
      </c>
      <c r="K529" s="5"/>
      <c r="L529" s="5"/>
      <c r="M529" s="5"/>
      <c r="N529" s="5"/>
      <c r="O529" s="5"/>
    </row>
    <row r="530" spans="1:15" ht="15">
      <c r="A530" s="5" t="s">
        <v>454</v>
      </c>
      <c r="B530" s="27" t="s">
        <v>455</v>
      </c>
      <c r="C530" s="5">
        <v>82</v>
      </c>
      <c r="D530" s="5">
        <v>1961</v>
      </c>
      <c r="E530" s="10">
        <f t="shared" si="69"/>
        <v>23.914634146341463</v>
      </c>
      <c r="F530" s="38">
        <f t="shared" si="70"/>
        <v>82</v>
      </c>
      <c r="G530" s="9">
        <f t="shared" si="71"/>
        <v>2157.1000000000004</v>
      </c>
      <c r="H530" s="9"/>
      <c r="I530" s="16">
        <v>54</v>
      </c>
      <c r="J530" s="50" t="s">
        <v>976</v>
      </c>
      <c r="K530" s="5"/>
      <c r="L530" s="5"/>
      <c r="M530" s="5"/>
      <c r="N530" s="5"/>
      <c r="O530" s="5"/>
    </row>
    <row r="531" spans="1:15" ht="15">
      <c r="A531" s="5" t="s">
        <v>456</v>
      </c>
      <c r="B531" s="27" t="s">
        <v>457</v>
      </c>
      <c r="C531" s="5">
        <v>76</v>
      </c>
      <c r="D531" s="5">
        <v>2095</v>
      </c>
      <c r="E531" s="10">
        <f t="shared" si="69"/>
        <v>27.56578947368421</v>
      </c>
      <c r="F531" s="38">
        <f t="shared" si="70"/>
        <v>76</v>
      </c>
      <c r="G531" s="9">
        <f t="shared" si="71"/>
        <v>2304.5</v>
      </c>
      <c r="H531" s="9"/>
      <c r="I531" s="12">
        <v>321</v>
      </c>
      <c r="J531" s="50" t="s">
        <v>977</v>
      </c>
      <c r="K531" s="5"/>
      <c r="L531" s="5"/>
      <c r="M531" s="5"/>
      <c r="N531" s="5"/>
      <c r="O531" s="5"/>
    </row>
    <row r="532" spans="1:15" ht="15">
      <c r="A532" s="5" t="s">
        <v>838</v>
      </c>
      <c r="B532" s="27" t="s">
        <v>839</v>
      </c>
      <c r="C532" s="5">
        <v>41</v>
      </c>
      <c r="D532" s="5">
        <v>734</v>
      </c>
      <c r="E532" s="10">
        <f t="shared" si="69"/>
        <v>17.902439024390244</v>
      </c>
      <c r="F532" s="38">
        <f t="shared" si="70"/>
        <v>41</v>
      </c>
      <c r="G532" s="9">
        <f t="shared" si="71"/>
        <v>770.7</v>
      </c>
      <c r="H532" s="9"/>
      <c r="I532" s="16">
        <v>34</v>
      </c>
      <c r="J532" s="50" t="s">
        <v>978</v>
      </c>
      <c r="K532" s="5"/>
      <c r="L532" s="5"/>
      <c r="M532" s="5"/>
      <c r="N532" s="5"/>
      <c r="O532" s="5"/>
    </row>
    <row r="533" spans="1:15" ht="15">
      <c r="A533" s="5" t="s">
        <v>866</v>
      </c>
      <c r="B533" s="27" t="s">
        <v>867</v>
      </c>
      <c r="C533" s="5">
        <v>33</v>
      </c>
      <c r="D533" s="5">
        <v>391</v>
      </c>
      <c r="E533" s="10">
        <f t="shared" si="69"/>
        <v>11.848484848484848</v>
      </c>
      <c r="F533" s="38">
        <f t="shared" si="70"/>
        <v>33</v>
      </c>
      <c r="G533" s="9">
        <f t="shared" si="71"/>
        <v>410.55</v>
      </c>
      <c r="H533" s="9"/>
      <c r="I533" s="16">
        <v>12</v>
      </c>
      <c r="J533" s="50" t="s">
        <v>979</v>
      </c>
      <c r="K533" s="5"/>
      <c r="L533" s="5"/>
      <c r="M533" s="5"/>
      <c r="N533" s="5"/>
      <c r="O533" s="5"/>
    </row>
    <row r="534" spans="1:15" ht="15">
      <c r="A534" s="5" t="s">
        <v>466</v>
      </c>
      <c r="B534" s="27" t="s">
        <v>467</v>
      </c>
      <c r="C534" s="5">
        <v>73</v>
      </c>
      <c r="D534" s="5">
        <v>1651</v>
      </c>
      <c r="E534" s="10">
        <f t="shared" si="69"/>
        <v>22.616438356164384</v>
      </c>
      <c r="F534" s="38">
        <f t="shared" si="70"/>
        <v>73</v>
      </c>
      <c r="G534" s="9">
        <f t="shared" si="71"/>
        <v>1816.1000000000001</v>
      </c>
      <c r="H534" s="9"/>
      <c r="I534" s="16">
        <v>213</v>
      </c>
      <c r="J534" s="50" t="s">
        <v>980</v>
      </c>
      <c r="K534" s="5"/>
      <c r="L534" s="5"/>
      <c r="M534" s="5"/>
      <c r="N534" s="5"/>
      <c r="O534" s="5"/>
    </row>
    <row r="535" spans="1:12" ht="15">
      <c r="A535" s="5" t="s">
        <v>882</v>
      </c>
      <c r="B535" s="27" t="s">
        <v>883</v>
      </c>
      <c r="C535" s="5">
        <v>10</v>
      </c>
      <c r="D535" s="5">
        <v>89</v>
      </c>
      <c r="E535" s="10">
        <f>D535/C535</f>
        <v>8.9</v>
      </c>
      <c r="F535" s="38">
        <f>C535</f>
        <v>10</v>
      </c>
      <c r="G535" s="9">
        <f>IF(D535&lt;750,D535*1.05,D535*1.1)</f>
        <v>93.45</v>
      </c>
      <c r="H535" s="9"/>
      <c r="I535" s="16">
        <v>43</v>
      </c>
      <c r="J535" s="50" t="s">
        <v>981</v>
      </c>
      <c r="K535" s="33"/>
      <c r="L535" s="34"/>
    </row>
    <row r="536" spans="1:12" ht="15">
      <c r="A536" s="5" t="s">
        <v>127</v>
      </c>
      <c r="B536" s="27" t="s">
        <v>128</v>
      </c>
      <c r="C536" s="5">
        <v>80</v>
      </c>
      <c r="D536" s="5">
        <v>2444</v>
      </c>
      <c r="E536" s="10">
        <f>D536/C536</f>
        <v>30.55</v>
      </c>
      <c r="F536" s="38">
        <f>C536</f>
        <v>80</v>
      </c>
      <c r="G536" s="9">
        <f>IF(D536&lt;750,D536*1.05,D536*1.1)</f>
        <v>2688.4</v>
      </c>
      <c r="H536" s="9"/>
      <c r="I536" s="16">
        <v>231</v>
      </c>
      <c r="J536" s="50" t="s">
        <v>1380</v>
      </c>
      <c r="K536" s="33"/>
      <c r="L536" s="34"/>
    </row>
    <row r="537" spans="1:15" ht="15">
      <c r="A537" s="5" t="s">
        <v>35</v>
      </c>
      <c r="B537" s="27" t="s">
        <v>36</v>
      </c>
      <c r="C537" s="5">
        <v>25</v>
      </c>
      <c r="D537" s="5">
        <v>147</v>
      </c>
      <c r="E537" s="10">
        <f>D537/C537</f>
        <v>5.88</v>
      </c>
      <c r="F537" s="38">
        <f>C537</f>
        <v>25</v>
      </c>
      <c r="G537" s="9">
        <f>IF(D537&lt;750,D537*1.05,D537*1.1)</f>
        <v>154.35</v>
      </c>
      <c r="I537" s="12">
        <v>54</v>
      </c>
      <c r="J537" s="50" t="s">
        <v>982</v>
      </c>
      <c r="K537" s="5"/>
      <c r="L537" s="5"/>
      <c r="M537" s="5"/>
      <c r="N537" s="5"/>
      <c r="O537" s="5"/>
    </row>
    <row r="538" spans="1:10" ht="15">
      <c r="A538" s="5" t="s">
        <v>405</v>
      </c>
      <c r="B538" s="27" t="s">
        <v>406</v>
      </c>
      <c r="C538" s="5">
        <v>33</v>
      </c>
      <c r="D538" s="5">
        <v>418</v>
      </c>
      <c r="E538" s="10">
        <f>D538/C538</f>
        <v>12.666666666666666</v>
      </c>
      <c r="F538" s="38">
        <f>C538</f>
        <v>33</v>
      </c>
      <c r="G538" s="9">
        <f>IF(D538&lt;750,D538*1.05,D538*1.1)</f>
        <v>438.90000000000003</v>
      </c>
      <c r="I538" s="12">
        <v>45</v>
      </c>
      <c r="J538" s="50" t="s">
        <v>983</v>
      </c>
    </row>
    <row r="539" spans="1:12" ht="15">
      <c r="A539" s="5" t="s">
        <v>468</v>
      </c>
      <c r="B539" s="27" t="s">
        <v>469</v>
      </c>
      <c r="C539" s="5">
        <v>37</v>
      </c>
      <c r="D539" s="5">
        <v>337</v>
      </c>
      <c r="E539" s="10">
        <f t="shared" si="69"/>
        <v>9.108108108108109</v>
      </c>
      <c r="F539" s="38">
        <f t="shared" si="70"/>
        <v>37</v>
      </c>
      <c r="G539" s="9">
        <f t="shared" si="71"/>
        <v>353.85</v>
      </c>
      <c r="I539" s="16">
        <v>34</v>
      </c>
      <c r="J539" s="50" t="s">
        <v>984</v>
      </c>
      <c r="K539" s="33"/>
      <c r="L539" s="34"/>
    </row>
    <row r="540" spans="1:12" ht="15">
      <c r="A540" s="5" t="s">
        <v>925</v>
      </c>
      <c r="B540" s="27" t="s">
        <v>926</v>
      </c>
      <c r="C540" s="5">
        <v>72</v>
      </c>
      <c r="D540" s="5">
        <v>730</v>
      </c>
      <c r="E540" s="10">
        <f t="shared" si="69"/>
        <v>10.13888888888889</v>
      </c>
      <c r="F540" s="38">
        <f t="shared" si="70"/>
        <v>72</v>
      </c>
      <c r="G540" s="9">
        <f t="shared" si="71"/>
        <v>766.5</v>
      </c>
      <c r="H540" s="9"/>
      <c r="I540" s="16">
        <v>34</v>
      </c>
      <c r="J540" s="50" t="s">
        <v>985</v>
      </c>
      <c r="K540" s="33"/>
      <c r="L540" s="34"/>
    </row>
    <row r="541" spans="1:10" ht="15">
      <c r="A541" s="5" t="s">
        <v>470</v>
      </c>
      <c r="B541" s="27" t="s">
        <v>471</v>
      </c>
      <c r="C541" s="5">
        <v>23</v>
      </c>
      <c r="D541" s="5">
        <v>831</v>
      </c>
      <c r="E541" s="10">
        <f t="shared" si="69"/>
        <v>36.130434782608695</v>
      </c>
      <c r="F541" s="38">
        <f t="shared" si="70"/>
        <v>23</v>
      </c>
      <c r="G541" s="9">
        <f t="shared" si="71"/>
        <v>914.1</v>
      </c>
      <c r="H541" s="9"/>
      <c r="I541" s="12">
        <v>453</v>
      </c>
      <c r="J541" s="50" t="s">
        <v>986</v>
      </c>
    </row>
    <row r="542" spans="1:10" ht="15">
      <c r="A542" s="5" t="s">
        <v>472</v>
      </c>
      <c r="B542" s="27" t="s">
        <v>473</v>
      </c>
      <c r="C542" s="5">
        <v>81</v>
      </c>
      <c r="D542" s="5">
        <v>2179</v>
      </c>
      <c r="E542" s="10">
        <f t="shared" si="69"/>
        <v>26.901234567901234</v>
      </c>
      <c r="F542" s="38">
        <f t="shared" si="70"/>
        <v>81</v>
      </c>
      <c r="G542" s="9">
        <f t="shared" si="71"/>
        <v>2396.9</v>
      </c>
      <c r="I542" s="16">
        <v>321</v>
      </c>
      <c r="J542" s="50" t="s">
        <v>987</v>
      </c>
    </row>
    <row r="543" spans="1:15" ht="15">
      <c r="A543" s="17" t="s">
        <v>478</v>
      </c>
      <c r="B543" s="20"/>
      <c r="C543" s="9"/>
      <c r="D543" s="18">
        <f>SUM(D525:D542)</f>
        <v>21521</v>
      </c>
      <c r="E543" s="21"/>
      <c r="F543" s="9"/>
      <c r="G543" s="18">
        <f>SUM(G525:G542)</f>
        <v>23530.8</v>
      </c>
      <c r="H543" s="18"/>
      <c r="I543" s="12"/>
      <c r="K543" s="5"/>
      <c r="L543" s="5"/>
      <c r="M543" s="5"/>
      <c r="N543" s="5"/>
      <c r="O543" s="5"/>
    </row>
    <row r="544" spans="1:15" ht="15">
      <c r="A544" s="17"/>
      <c r="B544" s="20"/>
      <c r="C544" s="9"/>
      <c r="D544" s="18"/>
      <c r="E544" s="21"/>
      <c r="F544" s="9"/>
      <c r="G544" s="18"/>
      <c r="H544" s="18"/>
      <c r="I544" s="12"/>
      <c r="K544" s="5"/>
      <c r="L544" s="5"/>
      <c r="M544" s="5"/>
      <c r="N544" s="5"/>
      <c r="O544" s="5"/>
    </row>
    <row r="545" spans="1:15" ht="15">
      <c r="A545" s="17"/>
      <c r="B545" s="20"/>
      <c r="C545" s="9"/>
      <c r="D545" s="18"/>
      <c r="E545" s="25"/>
      <c r="F545" s="9"/>
      <c r="G545" s="18"/>
      <c r="H545" s="18"/>
      <c r="I545" s="12"/>
      <c r="K545" s="5"/>
      <c r="L545" s="5"/>
      <c r="M545" s="5"/>
      <c r="N545" s="5"/>
      <c r="O545" s="5"/>
    </row>
    <row r="546" spans="1:15" ht="15">
      <c r="A546" s="5" t="s">
        <v>479</v>
      </c>
      <c r="B546" s="45"/>
      <c r="C546" s="26"/>
      <c r="D546" s="26"/>
      <c r="E546" s="26"/>
      <c r="F546" s="26"/>
      <c r="G546" s="27"/>
      <c r="H546" s="27"/>
      <c r="I546" s="28"/>
      <c r="K546" s="5"/>
      <c r="L546" s="5"/>
      <c r="M546" s="5"/>
      <c r="N546" s="5"/>
      <c r="O546" s="5"/>
    </row>
    <row r="547" spans="1:15" ht="15">
      <c r="A547" s="5" t="s">
        <v>480</v>
      </c>
      <c r="B547" s="45"/>
      <c r="C547" s="26"/>
      <c r="D547" s="26"/>
      <c r="E547" s="26"/>
      <c r="F547" s="26"/>
      <c r="G547" s="27"/>
      <c r="H547" s="27"/>
      <c r="I547" s="28"/>
      <c r="K547" s="5"/>
      <c r="L547" s="5"/>
      <c r="M547" s="5"/>
      <c r="N547" s="5"/>
      <c r="O547" s="5"/>
    </row>
    <row r="548" spans="1:15" ht="15">
      <c r="A548" s="5" t="s">
        <v>481</v>
      </c>
      <c r="B548" s="45"/>
      <c r="C548" s="26"/>
      <c r="D548" s="26"/>
      <c r="E548" s="26"/>
      <c r="F548" s="26"/>
      <c r="G548" s="27"/>
      <c r="H548" s="27"/>
      <c r="I548" s="28"/>
      <c r="K548" s="5"/>
      <c r="L548" s="5"/>
      <c r="M548" s="5"/>
      <c r="N548" s="5"/>
      <c r="O548" s="5"/>
    </row>
    <row r="549" spans="1:15" ht="15">
      <c r="A549" s="5" t="s">
        <v>482</v>
      </c>
      <c r="B549" s="45"/>
      <c r="C549" s="26"/>
      <c r="D549" s="26"/>
      <c r="E549" s="26"/>
      <c r="F549" s="26"/>
      <c r="G549" s="27"/>
      <c r="H549" s="27"/>
      <c r="I549" s="28"/>
      <c r="K549" s="5"/>
      <c r="L549" s="5"/>
      <c r="M549" s="5"/>
      <c r="N549" s="5"/>
      <c r="O549" s="5"/>
    </row>
    <row r="550" spans="1:15" ht="15">
      <c r="A550" s="5" t="s">
        <v>483</v>
      </c>
      <c r="B550" s="45"/>
      <c r="C550" s="26"/>
      <c r="D550" s="26"/>
      <c r="E550" s="26"/>
      <c r="F550" s="26"/>
      <c r="G550" s="27"/>
      <c r="H550" s="27"/>
      <c r="I550" s="28"/>
      <c r="K550" s="5"/>
      <c r="L550" s="5"/>
      <c r="M550" s="5"/>
      <c r="N550" s="5"/>
      <c r="O550" s="5"/>
    </row>
    <row r="551" spans="1:15" ht="15">
      <c r="A551" s="5" t="s">
        <v>484</v>
      </c>
      <c r="B551" s="45"/>
      <c r="C551" s="26"/>
      <c r="D551" s="26"/>
      <c r="E551" s="26"/>
      <c r="F551" s="26"/>
      <c r="G551" s="27"/>
      <c r="H551" s="27"/>
      <c r="I551" s="28"/>
      <c r="K551" s="5"/>
      <c r="L551" s="5"/>
      <c r="M551" s="5"/>
      <c r="N551" s="5"/>
      <c r="O551" s="5"/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  <ignoredErrors>
    <ignoredError sqref="J160 J213 J216 J285 J410 J415 J419:J420 J33 J338 J324:J325 J331 J362 J355 J318 J316 J312 J107 J371 J373 J376 J378 J168 J172 J182 J453 J460 J467 J123 J490 J478 J480 J433 J13:J14 J24 J78 J80:J81 J202 J192" twoDigitTextYear="1"/>
    <ignoredError sqref="J215 J290:J291 J424 J34 J31 J68 J357 J308 J310 J115 J381 J178 J533 J443 J432 J436 J25 J84 J2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2" width="6.421875" style="47" customWidth="1"/>
    <col min="3" max="3" width="5.7109375" style="1" customWidth="1"/>
    <col min="4" max="4" width="8.00390625" style="1" customWidth="1"/>
    <col min="5" max="5" width="8.00390625" style="2" customWidth="1"/>
    <col min="6" max="6" width="7.28125" style="38" customWidth="1"/>
    <col min="7" max="7" width="8.00390625" style="1" customWidth="1"/>
    <col min="8" max="8" width="1.8515625" style="1" customWidth="1"/>
    <col min="9" max="9" width="12.140625" style="30" customWidth="1"/>
    <col min="10" max="16384" width="9.00390625" style="0" customWidth="1"/>
  </cols>
  <sheetData>
    <row r="1" spans="1:2" ht="18">
      <c r="A1" s="4" t="s">
        <v>968</v>
      </c>
      <c r="B1" s="4"/>
    </row>
    <row r="2" spans="1:2" ht="18">
      <c r="A2" s="56" t="s">
        <v>1348</v>
      </c>
      <c r="B2" s="4"/>
    </row>
    <row r="3" spans="1:2" ht="15">
      <c r="A3" s="5"/>
      <c r="B3" s="45"/>
    </row>
    <row r="4" spans="1:9" ht="15.75">
      <c r="A4" s="5"/>
      <c r="B4" s="7" t="s">
        <v>717</v>
      </c>
      <c r="D4" s="6"/>
      <c r="E4" s="6"/>
      <c r="F4" s="48" t="s">
        <v>1</v>
      </c>
      <c r="G4" s="6" t="s">
        <v>718</v>
      </c>
      <c r="H4" s="6"/>
      <c r="I4" s="6"/>
    </row>
    <row r="5" spans="1:9" ht="15.75">
      <c r="A5" s="5"/>
      <c r="B5" s="7" t="s">
        <v>719</v>
      </c>
      <c r="C5" s="29" t="s">
        <v>720</v>
      </c>
      <c r="D5" s="29" t="s">
        <v>721</v>
      </c>
      <c r="E5" s="6" t="s">
        <v>722</v>
      </c>
      <c r="F5" s="48" t="s">
        <v>7</v>
      </c>
      <c r="G5" s="6" t="s">
        <v>723</v>
      </c>
      <c r="H5" s="6"/>
      <c r="I5" s="7" t="s">
        <v>724</v>
      </c>
    </row>
    <row r="6" spans="1:9" ht="15.75">
      <c r="A6" s="5"/>
      <c r="B6" s="7"/>
      <c r="C6" s="29"/>
      <c r="D6" s="29"/>
      <c r="E6" s="6"/>
      <c r="F6" s="48"/>
      <c r="G6" s="6"/>
      <c r="H6" s="6"/>
      <c r="I6" s="31"/>
    </row>
    <row r="7" spans="1:9" ht="15">
      <c r="A7" s="5" t="s">
        <v>739</v>
      </c>
      <c r="B7" s="27" t="s">
        <v>740</v>
      </c>
      <c r="C7" s="5">
        <v>2</v>
      </c>
      <c r="D7" s="5">
        <v>5</v>
      </c>
      <c r="E7" s="10">
        <f aca="true" t="shared" si="0" ref="E7:E41">D7/C7</f>
        <v>2.5</v>
      </c>
      <c r="F7" s="38">
        <f aca="true" t="shared" si="1" ref="F7:F41">C7</f>
        <v>2</v>
      </c>
      <c r="G7" s="9">
        <f aca="true" t="shared" si="2" ref="G7:G41">IF(D7&lt;750,D7*1.05,D7*1.1)</f>
        <v>5.25</v>
      </c>
      <c r="H7" s="9"/>
      <c r="I7" s="16">
        <v>45</v>
      </c>
    </row>
    <row r="8" spans="1:10" ht="15">
      <c r="A8" s="5" t="s">
        <v>966</v>
      </c>
      <c r="B8" s="27" t="s">
        <v>34</v>
      </c>
      <c r="C8" s="5">
        <v>9</v>
      </c>
      <c r="D8" s="5">
        <v>26</v>
      </c>
      <c r="E8" s="10">
        <f t="shared" si="0"/>
        <v>2.888888888888889</v>
      </c>
      <c r="F8" s="38">
        <f t="shared" si="1"/>
        <v>9</v>
      </c>
      <c r="G8" s="9">
        <f t="shared" si="2"/>
        <v>27.3</v>
      </c>
      <c r="H8" s="9"/>
      <c r="I8" s="16">
        <v>5</v>
      </c>
      <c r="J8" s="49"/>
    </row>
    <row r="9" spans="1:9" ht="15">
      <c r="A9" s="5" t="s">
        <v>751</v>
      </c>
      <c r="B9" s="27" t="s">
        <v>752</v>
      </c>
      <c r="C9" s="5">
        <v>15</v>
      </c>
      <c r="D9" s="5">
        <v>154</v>
      </c>
      <c r="E9" s="10">
        <f t="shared" si="0"/>
        <v>10.266666666666667</v>
      </c>
      <c r="F9" s="38">
        <f t="shared" si="1"/>
        <v>15</v>
      </c>
      <c r="G9" s="9">
        <f t="shared" si="2"/>
        <v>161.70000000000002</v>
      </c>
      <c r="H9" s="9"/>
      <c r="I9" s="16">
        <v>45</v>
      </c>
    </row>
    <row r="10" spans="1:9" ht="15">
      <c r="A10" s="5" t="s">
        <v>753</v>
      </c>
      <c r="B10" s="27" t="s">
        <v>754</v>
      </c>
      <c r="C10" s="5">
        <v>3</v>
      </c>
      <c r="D10" s="5">
        <v>17</v>
      </c>
      <c r="E10" s="10">
        <f t="shared" si="0"/>
        <v>5.666666666666667</v>
      </c>
      <c r="F10" s="38">
        <f t="shared" si="1"/>
        <v>3</v>
      </c>
      <c r="G10" s="9">
        <f t="shared" si="2"/>
        <v>17.85</v>
      </c>
      <c r="H10" s="9"/>
      <c r="I10" s="16">
        <v>34</v>
      </c>
    </row>
    <row r="11" spans="1:9" ht="15">
      <c r="A11" s="5" t="s">
        <v>761</v>
      </c>
      <c r="B11" s="27" t="s">
        <v>762</v>
      </c>
      <c r="C11" s="5">
        <v>3</v>
      </c>
      <c r="D11" s="5">
        <v>22</v>
      </c>
      <c r="E11" s="10">
        <f t="shared" si="0"/>
        <v>7.333333333333333</v>
      </c>
      <c r="F11" s="38">
        <f t="shared" si="1"/>
        <v>3</v>
      </c>
      <c r="G11" s="9">
        <f t="shared" si="2"/>
        <v>23.1</v>
      </c>
      <c r="H11" s="9"/>
      <c r="I11" s="16">
        <v>2</v>
      </c>
    </row>
    <row r="12" spans="1:9" ht="15">
      <c r="A12" s="5" t="s">
        <v>358</v>
      </c>
      <c r="B12" s="27" t="s">
        <v>359</v>
      </c>
      <c r="C12" s="5">
        <v>17</v>
      </c>
      <c r="D12" s="5">
        <v>78</v>
      </c>
      <c r="E12" s="10">
        <f t="shared" si="0"/>
        <v>4.588235294117647</v>
      </c>
      <c r="F12" s="38">
        <f t="shared" si="1"/>
        <v>17</v>
      </c>
      <c r="G12" s="9">
        <f t="shared" si="2"/>
        <v>81.9</v>
      </c>
      <c r="I12" s="12">
        <v>2</v>
      </c>
    </row>
    <row r="13" spans="1:9" ht="15">
      <c r="A13" s="5" t="s">
        <v>777</v>
      </c>
      <c r="B13" s="27" t="s">
        <v>778</v>
      </c>
      <c r="C13" s="5">
        <v>9</v>
      </c>
      <c r="D13" s="5">
        <v>86</v>
      </c>
      <c r="E13" s="10">
        <f t="shared" si="0"/>
        <v>9.555555555555555</v>
      </c>
      <c r="F13" s="38">
        <f t="shared" si="1"/>
        <v>9</v>
      </c>
      <c r="G13" s="9">
        <f t="shared" si="2"/>
        <v>90.3</v>
      </c>
      <c r="H13" s="9"/>
      <c r="I13" s="16">
        <v>2</v>
      </c>
    </row>
    <row r="14" spans="1:12" ht="15">
      <c r="A14" s="5" t="s">
        <v>783</v>
      </c>
      <c r="B14" s="27" t="s">
        <v>784</v>
      </c>
      <c r="C14" s="5">
        <v>15</v>
      </c>
      <c r="D14" s="5">
        <v>78</v>
      </c>
      <c r="E14" s="10">
        <f t="shared" si="0"/>
        <v>5.2</v>
      </c>
      <c r="F14" s="38">
        <f t="shared" si="1"/>
        <v>15</v>
      </c>
      <c r="G14" s="9">
        <f t="shared" si="2"/>
        <v>81.9</v>
      </c>
      <c r="H14" s="5"/>
      <c r="I14" s="12">
        <v>1</v>
      </c>
      <c r="J14" s="32"/>
      <c r="K14" s="33"/>
      <c r="L14" s="34"/>
    </row>
    <row r="15" spans="1:9" ht="15">
      <c r="A15" s="19" t="s">
        <v>793</v>
      </c>
      <c r="B15" s="27" t="s">
        <v>794</v>
      </c>
      <c r="C15" s="5">
        <v>9</v>
      </c>
      <c r="D15" s="5">
        <v>41</v>
      </c>
      <c r="E15" s="10">
        <f t="shared" si="0"/>
        <v>4.555555555555555</v>
      </c>
      <c r="F15" s="38">
        <f t="shared" si="1"/>
        <v>9</v>
      </c>
      <c r="G15" s="9">
        <f t="shared" si="2"/>
        <v>43.050000000000004</v>
      </c>
      <c r="H15" s="9"/>
      <c r="I15" s="16">
        <v>54</v>
      </c>
    </row>
    <row r="16" spans="1:12" ht="15">
      <c r="A16" s="5" t="s">
        <v>799</v>
      </c>
      <c r="B16" s="27" t="s">
        <v>800</v>
      </c>
      <c r="C16" s="5">
        <v>4</v>
      </c>
      <c r="D16" s="5">
        <v>43</v>
      </c>
      <c r="E16" s="10">
        <f t="shared" si="0"/>
        <v>10.75</v>
      </c>
      <c r="F16" s="38">
        <f t="shared" si="1"/>
        <v>4</v>
      </c>
      <c r="G16" s="9">
        <f t="shared" si="2"/>
        <v>45.15</v>
      </c>
      <c r="H16" s="9"/>
      <c r="I16" s="16">
        <v>453</v>
      </c>
      <c r="J16" s="32"/>
      <c r="K16" s="33"/>
      <c r="L16" s="34"/>
    </row>
    <row r="17" spans="1:9" ht="15">
      <c r="A17" s="5" t="s">
        <v>803</v>
      </c>
      <c r="B17" s="27" t="s">
        <v>804</v>
      </c>
      <c r="C17" s="5">
        <v>2</v>
      </c>
      <c r="D17" s="5">
        <v>13</v>
      </c>
      <c r="E17" s="10">
        <f t="shared" si="0"/>
        <v>6.5</v>
      </c>
      <c r="F17" s="38">
        <f t="shared" si="1"/>
        <v>2</v>
      </c>
      <c r="G17" s="9">
        <f t="shared" si="2"/>
        <v>13.65</v>
      </c>
      <c r="H17" s="9"/>
      <c r="I17" s="16">
        <v>2</v>
      </c>
    </row>
    <row r="18" spans="1:9" ht="15">
      <c r="A18" s="5" t="s">
        <v>809</v>
      </c>
      <c r="B18" s="27" t="s">
        <v>810</v>
      </c>
      <c r="C18" s="5">
        <v>10</v>
      </c>
      <c r="D18" s="5">
        <v>98</v>
      </c>
      <c r="E18" s="10">
        <f t="shared" si="0"/>
        <v>9.8</v>
      </c>
      <c r="F18" s="38">
        <f t="shared" si="1"/>
        <v>10</v>
      </c>
      <c r="G18" s="9">
        <f t="shared" si="2"/>
        <v>102.9</v>
      </c>
      <c r="H18" s="9"/>
      <c r="I18" s="16">
        <v>54</v>
      </c>
    </row>
    <row r="19" spans="1:9" ht="15">
      <c r="A19" s="5" t="s">
        <v>825</v>
      </c>
      <c r="B19" s="27" t="s">
        <v>826</v>
      </c>
      <c r="C19" s="5">
        <v>6</v>
      </c>
      <c r="D19" s="5">
        <v>72</v>
      </c>
      <c r="E19" s="10">
        <f t="shared" si="0"/>
        <v>12</v>
      </c>
      <c r="F19" s="38">
        <f t="shared" si="1"/>
        <v>6</v>
      </c>
      <c r="G19" s="9">
        <f t="shared" si="2"/>
        <v>75.60000000000001</v>
      </c>
      <c r="H19" s="9"/>
      <c r="I19" s="16">
        <v>21</v>
      </c>
    </row>
    <row r="20" spans="1:12" ht="15">
      <c r="A20" s="19" t="s">
        <v>569</v>
      </c>
      <c r="B20" s="46" t="s">
        <v>570</v>
      </c>
      <c r="C20" s="5">
        <v>5</v>
      </c>
      <c r="D20" s="5">
        <v>38</v>
      </c>
      <c r="E20" s="10">
        <f t="shared" si="0"/>
        <v>7.6</v>
      </c>
      <c r="F20" s="38">
        <f t="shared" si="1"/>
        <v>5</v>
      </c>
      <c r="G20" s="9">
        <f t="shared" si="2"/>
        <v>39.9</v>
      </c>
      <c r="I20" s="12">
        <v>45</v>
      </c>
      <c r="J20" s="32"/>
      <c r="K20" s="33"/>
      <c r="L20" s="34"/>
    </row>
    <row r="21" spans="1:12" ht="15">
      <c r="A21" s="5" t="s">
        <v>53</v>
      </c>
      <c r="B21" s="27" t="s">
        <v>54</v>
      </c>
      <c r="C21" s="5">
        <v>2</v>
      </c>
      <c r="D21" s="5">
        <v>11</v>
      </c>
      <c r="E21" s="10">
        <f t="shared" si="0"/>
        <v>5.5</v>
      </c>
      <c r="F21" s="38">
        <f t="shared" si="1"/>
        <v>2</v>
      </c>
      <c r="G21" s="9">
        <f t="shared" si="2"/>
        <v>11.55</v>
      </c>
      <c r="I21" s="16">
        <v>43</v>
      </c>
      <c r="J21" s="32"/>
      <c r="K21" s="33"/>
      <c r="L21" s="34"/>
    </row>
    <row r="22" spans="1:12" ht="15">
      <c r="A22" s="5" t="s">
        <v>595</v>
      </c>
      <c r="B22" s="46" t="s">
        <v>596</v>
      </c>
      <c r="C22" s="5">
        <v>5</v>
      </c>
      <c r="D22" s="5">
        <v>10</v>
      </c>
      <c r="E22" s="10">
        <f t="shared" si="0"/>
        <v>2</v>
      </c>
      <c r="F22" s="38">
        <f t="shared" si="1"/>
        <v>5</v>
      </c>
      <c r="G22" s="9">
        <f t="shared" si="2"/>
        <v>10.5</v>
      </c>
      <c r="I22" s="12">
        <v>45</v>
      </c>
      <c r="K22" s="33"/>
      <c r="L22" s="34"/>
    </row>
    <row r="23" spans="1:9" ht="15">
      <c r="A23" s="5" t="s">
        <v>601</v>
      </c>
      <c r="B23" s="46" t="s">
        <v>602</v>
      </c>
      <c r="C23" s="5">
        <v>2</v>
      </c>
      <c r="D23" s="5">
        <v>20</v>
      </c>
      <c r="E23" s="10">
        <f t="shared" si="0"/>
        <v>10</v>
      </c>
      <c r="F23" s="38">
        <f t="shared" si="1"/>
        <v>2</v>
      </c>
      <c r="G23" s="9">
        <f t="shared" si="2"/>
        <v>21</v>
      </c>
      <c r="I23" s="12">
        <v>435</v>
      </c>
    </row>
    <row r="24" spans="1:12" ht="15">
      <c r="A24" s="5" t="s">
        <v>852</v>
      </c>
      <c r="B24" s="27" t="s">
        <v>853</v>
      </c>
      <c r="C24" s="5">
        <v>4</v>
      </c>
      <c r="D24" s="5">
        <v>22</v>
      </c>
      <c r="E24" s="10">
        <f t="shared" si="0"/>
        <v>5.5</v>
      </c>
      <c r="F24" s="38">
        <f t="shared" si="1"/>
        <v>4</v>
      </c>
      <c r="G24" s="9">
        <f t="shared" si="2"/>
        <v>23.1</v>
      </c>
      <c r="H24" s="9"/>
      <c r="I24" s="16">
        <v>21</v>
      </c>
      <c r="K24" s="33"/>
      <c r="L24" s="34"/>
    </row>
    <row r="25" spans="1:9" ht="15">
      <c r="A25" s="5" t="s">
        <v>854</v>
      </c>
      <c r="B25" s="27" t="s">
        <v>855</v>
      </c>
      <c r="C25" s="5">
        <v>14</v>
      </c>
      <c r="D25" s="5">
        <v>65</v>
      </c>
      <c r="E25" s="10">
        <f t="shared" si="0"/>
        <v>4.642857142857143</v>
      </c>
      <c r="F25" s="38">
        <f t="shared" si="1"/>
        <v>14</v>
      </c>
      <c r="G25" s="9">
        <f t="shared" si="2"/>
        <v>68.25</v>
      </c>
      <c r="H25" s="9"/>
      <c r="I25" s="16">
        <v>32</v>
      </c>
    </row>
    <row r="26" spans="1:9" ht="15">
      <c r="A26" s="5" t="s">
        <v>856</v>
      </c>
      <c r="B26" s="27" t="s">
        <v>857</v>
      </c>
      <c r="C26" s="5">
        <v>4</v>
      </c>
      <c r="D26" s="5">
        <v>48</v>
      </c>
      <c r="E26" s="10">
        <f t="shared" si="0"/>
        <v>12</v>
      </c>
      <c r="F26" s="38">
        <f t="shared" si="1"/>
        <v>4</v>
      </c>
      <c r="G26" s="9">
        <f t="shared" si="2"/>
        <v>50.400000000000006</v>
      </c>
      <c r="H26" s="9"/>
      <c r="I26" s="12">
        <v>12</v>
      </c>
    </row>
    <row r="27" spans="1:9" ht="15">
      <c r="A27" s="5" t="s">
        <v>427</v>
      </c>
      <c r="B27" s="27" t="s">
        <v>428</v>
      </c>
      <c r="C27" s="5">
        <v>2</v>
      </c>
      <c r="D27" s="5">
        <v>12</v>
      </c>
      <c r="E27" s="10">
        <f t="shared" si="0"/>
        <v>6</v>
      </c>
      <c r="F27" s="38">
        <f t="shared" si="1"/>
        <v>2</v>
      </c>
      <c r="G27" s="9">
        <f t="shared" si="2"/>
        <v>12.600000000000001</v>
      </c>
      <c r="I27" s="16">
        <v>54</v>
      </c>
    </row>
    <row r="28" spans="1:9" ht="15">
      <c r="A28" s="5" t="s">
        <v>627</v>
      </c>
      <c r="B28" s="46" t="s">
        <v>628</v>
      </c>
      <c r="C28" s="5">
        <v>7</v>
      </c>
      <c r="D28" s="5">
        <v>35</v>
      </c>
      <c r="E28" s="10">
        <f t="shared" si="0"/>
        <v>5</v>
      </c>
      <c r="F28" s="38">
        <f t="shared" si="1"/>
        <v>7</v>
      </c>
      <c r="G28" s="9">
        <f t="shared" si="2"/>
        <v>36.75</v>
      </c>
      <c r="I28" s="12">
        <v>32</v>
      </c>
    </row>
    <row r="29" spans="1:12" ht="15">
      <c r="A29" s="19" t="s">
        <v>462</v>
      </c>
      <c r="B29" s="27" t="s">
        <v>463</v>
      </c>
      <c r="C29" s="5">
        <v>7</v>
      </c>
      <c r="D29" s="5">
        <v>25</v>
      </c>
      <c r="E29" s="10">
        <f t="shared" si="0"/>
        <v>3.5714285714285716</v>
      </c>
      <c r="F29" s="38">
        <f t="shared" si="1"/>
        <v>7</v>
      </c>
      <c r="G29" s="9">
        <f t="shared" si="2"/>
        <v>26.25</v>
      </c>
      <c r="I29" s="12">
        <v>45</v>
      </c>
      <c r="K29" s="33"/>
      <c r="L29" s="34"/>
    </row>
    <row r="30" spans="1:12" ht="15">
      <c r="A30" s="5" t="s">
        <v>639</v>
      </c>
      <c r="B30" s="46" t="s">
        <v>640</v>
      </c>
      <c r="C30" s="5">
        <v>12</v>
      </c>
      <c r="D30" s="5">
        <v>64</v>
      </c>
      <c r="E30" s="10">
        <f t="shared" si="0"/>
        <v>5.333333333333333</v>
      </c>
      <c r="F30" s="38">
        <f t="shared" si="1"/>
        <v>12</v>
      </c>
      <c r="G30" s="9">
        <f t="shared" si="2"/>
        <v>67.2</v>
      </c>
      <c r="I30" s="12">
        <v>45</v>
      </c>
      <c r="K30" s="33"/>
      <c r="L30" s="34"/>
    </row>
    <row r="31" spans="1:9" ht="15">
      <c r="A31" s="5" t="s">
        <v>884</v>
      </c>
      <c r="B31" s="27" t="s">
        <v>885</v>
      </c>
      <c r="C31" s="5">
        <v>2</v>
      </c>
      <c r="D31" s="5">
        <v>18</v>
      </c>
      <c r="E31" s="10">
        <f t="shared" si="0"/>
        <v>9</v>
      </c>
      <c r="F31" s="38">
        <f t="shared" si="1"/>
        <v>2</v>
      </c>
      <c r="G31" s="9">
        <f t="shared" si="2"/>
        <v>18.900000000000002</v>
      </c>
      <c r="H31" s="9"/>
      <c r="I31" s="16">
        <v>2</v>
      </c>
    </row>
    <row r="32" spans="1:12" ht="15">
      <c r="A32" s="5" t="s">
        <v>891</v>
      </c>
      <c r="B32" s="27" t="s">
        <v>892</v>
      </c>
      <c r="C32" s="5">
        <v>2</v>
      </c>
      <c r="D32" s="5">
        <v>12</v>
      </c>
      <c r="E32" s="10">
        <f t="shared" si="0"/>
        <v>6</v>
      </c>
      <c r="F32" s="38">
        <f t="shared" si="1"/>
        <v>2</v>
      </c>
      <c r="G32" s="9">
        <f t="shared" si="2"/>
        <v>12.600000000000001</v>
      </c>
      <c r="H32" s="9"/>
      <c r="I32" s="16">
        <v>54</v>
      </c>
      <c r="K32" s="33"/>
      <c r="L32" s="34"/>
    </row>
    <row r="33" spans="1:9" ht="15">
      <c r="A33" s="5" t="s">
        <v>893</v>
      </c>
      <c r="B33" s="27" t="s">
        <v>894</v>
      </c>
      <c r="C33" s="5">
        <v>4</v>
      </c>
      <c r="D33" s="5">
        <v>20</v>
      </c>
      <c r="E33" s="10">
        <f t="shared" si="0"/>
        <v>5</v>
      </c>
      <c r="F33" s="38">
        <f t="shared" si="1"/>
        <v>4</v>
      </c>
      <c r="G33" s="9">
        <f t="shared" si="2"/>
        <v>21</v>
      </c>
      <c r="H33" s="9"/>
      <c r="I33" s="16">
        <v>45</v>
      </c>
    </row>
    <row r="34" spans="1:9" ht="15">
      <c r="A34" s="5" t="s">
        <v>901</v>
      </c>
      <c r="B34" s="27" t="s">
        <v>902</v>
      </c>
      <c r="C34" s="5">
        <v>7</v>
      </c>
      <c r="D34" s="5">
        <v>86</v>
      </c>
      <c r="E34" s="10">
        <f t="shared" si="0"/>
        <v>12.285714285714286</v>
      </c>
      <c r="F34" s="38">
        <f t="shared" si="1"/>
        <v>7</v>
      </c>
      <c r="G34" s="9">
        <f t="shared" si="2"/>
        <v>90.3</v>
      </c>
      <c r="H34" s="9"/>
      <c r="I34" s="16">
        <v>45</v>
      </c>
    </row>
    <row r="35" spans="1:12" ht="15">
      <c r="A35" s="5" t="s">
        <v>905</v>
      </c>
      <c r="B35" s="27" t="s">
        <v>906</v>
      </c>
      <c r="C35" s="5">
        <v>1</v>
      </c>
      <c r="D35" s="5">
        <v>4</v>
      </c>
      <c r="E35" s="10">
        <f t="shared" si="0"/>
        <v>4</v>
      </c>
      <c r="F35" s="38">
        <f t="shared" si="1"/>
        <v>1</v>
      </c>
      <c r="G35" s="9">
        <f t="shared" si="2"/>
        <v>4.2</v>
      </c>
      <c r="H35" s="9"/>
      <c r="I35" s="16">
        <v>45</v>
      </c>
      <c r="K35" s="33"/>
      <c r="L35" s="34"/>
    </row>
    <row r="36" spans="1:9" ht="15">
      <c r="A36" s="5" t="s">
        <v>437</v>
      </c>
      <c r="B36" s="27" t="s">
        <v>438</v>
      </c>
      <c r="C36" s="5">
        <v>5</v>
      </c>
      <c r="D36" s="5">
        <v>33</v>
      </c>
      <c r="E36" s="10">
        <f t="shared" si="0"/>
        <v>6.6</v>
      </c>
      <c r="F36" s="38">
        <f t="shared" si="1"/>
        <v>5</v>
      </c>
      <c r="G36" s="9">
        <f t="shared" si="2"/>
        <v>34.65</v>
      </c>
      <c r="I36" s="16">
        <v>5</v>
      </c>
    </row>
    <row r="37" spans="1:12" ht="15">
      <c r="A37" s="5" t="s">
        <v>913</v>
      </c>
      <c r="B37" s="27" t="s">
        <v>914</v>
      </c>
      <c r="C37" s="5">
        <v>11</v>
      </c>
      <c r="D37" s="5">
        <v>96</v>
      </c>
      <c r="E37" s="10">
        <f t="shared" si="0"/>
        <v>8.727272727272727</v>
      </c>
      <c r="F37" s="38">
        <f t="shared" si="1"/>
        <v>11</v>
      </c>
      <c r="G37" s="9">
        <f t="shared" si="2"/>
        <v>100.80000000000001</v>
      </c>
      <c r="H37" s="9">
        <f>D37*1.05</f>
        <v>100.80000000000001</v>
      </c>
      <c r="I37" s="16">
        <v>2</v>
      </c>
      <c r="K37" s="33"/>
      <c r="L37" s="34"/>
    </row>
    <row r="38" spans="1:9" ht="15">
      <c r="A38" s="5" t="s">
        <v>915</v>
      </c>
      <c r="B38" s="27" t="s">
        <v>916</v>
      </c>
      <c r="C38" s="5">
        <v>7</v>
      </c>
      <c r="D38" s="5">
        <v>15</v>
      </c>
      <c r="E38" s="10">
        <f t="shared" si="0"/>
        <v>2.142857142857143</v>
      </c>
      <c r="F38" s="38">
        <f t="shared" si="1"/>
        <v>7</v>
      </c>
      <c r="G38" s="9">
        <f t="shared" si="2"/>
        <v>15.75</v>
      </c>
      <c r="H38" s="9"/>
      <c r="I38" s="16">
        <v>5</v>
      </c>
    </row>
    <row r="39" spans="1:9" ht="15">
      <c r="A39" s="5" t="s">
        <v>917</v>
      </c>
      <c r="B39" s="27" t="s">
        <v>918</v>
      </c>
      <c r="C39" s="5">
        <v>4</v>
      </c>
      <c r="D39" s="5">
        <v>28</v>
      </c>
      <c r="E39" s="10">
        <f t="shared" si="0"/>
        <v>7</v>
      </c>
      <c r="F39" s="38">
        <f t="shared" si="1"/>
        <v>4</v>
      </c>
      <c r="G39" s="9">
        <f t="shared" si="2"/>
        <v>29.400000000000002</v>
      </c>
      <c r="H39" s="9"/>
      <c r="I39" s="16">
        <v>23</v>
      </c>
    </row>
    <row r="40" spans="1:9" ht="15">
      <c r="A40" s="5" t="s">
        <v>919</v>
      </c>
      <c r="B40" s="27" t="s">
        <v>920</v>
      </c>
      <c r="C40" s="5">
        <v>1</v>
      </c>
      <c r="D40" s="5">
        <v>3</v>
      </c>
      <c r="E40" s="10">
        <f t="shared" si="0"/>
        <v>3</v>
      </c>
      <c r="F40" s="38">
        <f t="shared" si="1"/>
        <v>1</v>
      </c>
      <c r="G40" s="9">
        <f t="shared" si="2"/>
        <v>3.1500000000000004</v>
      </c>
      <c r="H40" s="9"/>
      <c r="I40" s="16">
        <v>5</v>
      </c>
    </row>
    <row r="41" spans="1:9" ht="15">
      <c r="A41" s="5" t="s">
        <v>320</v>
      </c>
      <c r="B41" s="27" t="s">
        <v>321</v>
      </c>
      <c r="C41" s="5">
        <v>16</v>
      </c>
      <c r="D41" s="5">
        <v>114</v>
      </c>
      <c r="E41" s="10">
        <f t="shared" si="0"/>
        <v>7.125</v>
      </c>
      <c r="F41" s="38">
        <f t="shared" si="1"/>
        <v>16</v>
      </c>
      <c r="G41" s="9">
        <f t="shared" si="2"/>
        <v>119.7</v>
      </c>
      <c r="I41" s="12">
        <v>5</v>
      </c>
    </row>
    <row r="43" ht="15">
      <c r="A43" s="5" t="s">
        <v>931</v>
      </c>
    </row>
    <row r="44" ht="15">
      <c r="A44" s="5" t="s">
        <v>932</v>
      </c>
    </row>
    <row r="45" ht="15">
      <c r="A45" s="5" t="s">
        <v>933</v>
      </c>
    </row>
    <row r="46" ht="15">
      <c r="A46" s="5" t="s">
        <v>934</v>
      </c>
    </row>
    <row r="47" ht="15">
      <c r="A47" s="5" t="s">
        <v>935</v>
      </c>
    </row>
    <row r="48" ht="15">
      <c r="A48" s="5"/>
    </row>
    <row r="49" ht="15">
      <c r="A49" s="5"/>
    </row>
  </sheetData>
  <printOptions gridLines="1"/>
  <pageMargins left="0.5" right="0.5" top="0.5" bottom="0.5" header="0.25" footer="0.25"/>
  <pageSetup fitToHeight="0" horizontalDpi="300" verticalDpi="300" orientation="portrait" r:id="rId1"/>
  <headerFooter alignWithMargins="0">
    <oddFooter>&amp;C&amp;10Page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59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52" customWidth="1"/>
    <col min="2" max="2" width="9.140625" style="52" customWidth="1"/>
    <col min="3" max="3" width="9.140625" style="53" customWidth="1"/>
    <col min="4" max="4" width="3.421875" style="52" customWidth="1"/>
    <col min="5" max="5" width="9.140625" style="52" customWidth="1"/>
    <col min="6" max="6" width="9.140625" style="53" customWidth="1"/>
    <col min="7" max="7" width="3.421875" style="52" customWidth="1"/>
    <col min="8" max="8" width="9.140625" style="52" customWidth="1"/>
    <col min="9" max="9" width="9.140625" style="53" customWidth="1"/>
    <col min="10" max="10" width="3.421875" style="52" customWidth="1"/>
    <col min="11" max="11" width="9.140625" style="52" customWidth="1"/>
    <col min="12" max="12" width="9.140625" style="53" customWidth="1"/>
    <col min="13" max="16384" width="9.140625" style="52" customWidth="1"/>
  </cols>
  <sheetData>
    <row r="2" ht="12.75">
      <c r="B2" s="52" t="s">
        <v>1342</v>
      </c>
    </row>
    <row r="3" ht="12.75">
      <c r="B3" s="52" t="s">
        <v>1343</v>
      </c>
    </row>
    <row r="4" ht="12.75">
      <c r="B4" s="52" t="s">
        <v>1344</v>
      </c>
    </row>
    <row r="5" ht="12.75">
      <c r="B5" s="52" t="s">
        <v>1345</v>
      </c>
    </row>
    <row r="7" spans="2:12" ht="12.75">
      <c r="B7" s="52" t="s">
        <v>1252</v>
      </c>
      <c r="C7" s="53" t="s">
        <v>1253</v>
      </c>
      <c r="E7" s="52" t="s">
        <v>1254</v>
      </c>
      <c r="F7" s="53" t="s">
        <v>1253</v>
      </c>
      <c r="H7" s="52" t="s">
        <v>1255</v>
      </c>
      <c r="I7" s="53" t="s">
        <v>1253</v>
      </c>
      <c r="K7" s="52" t="s">
        <v>1256</v>
      </c>
      <c r="L7" s="53" t="s">
        <v>1253</v>
      </c>
    </row>
    <row r="8" spans="2:12" ht="12.75">
      <c r="B8" s="52" t="s">
        <v>1180</v>
      </c>
      <c r="C8" s="53" t="s">
        <v>1180</v>
      </c>
      <c r="E8" s="52" t="s">
        <v>1019</v>
      </c>
      <c r="F8" s="53" t="s">
        <v>1019</v>
      </c>
      <c r="H8" s="52" t="s">
        <v>1180</v>
      </c>
      <c r="I8" s="53" t="s">
        <v>1180</v>
      </c>
      <c r="K8" s="52" t="s">
        <v>1165</v>
      </c>
      <c r="L8" s="53" t="s">
        <v>1165</v>
      </c>
    </row>
    <row r="9" spans="2:12" ht="12.75">
      <c r="B9" s="52" t="s">
        <v>1257</v>
      </c>
      <c r="C9" s="53" t="s">
        <v>1258</v>
      </c>
      <c r="E9" s="52" t="s">
        <v>1259</v>
      </c>
      <c r="F9" s="53" t="s">
        <v>1260</v>
      </c>
      <c r="H9" s="52" t="s">
        <v>1257</v>
      </c>
      <c r="I9" s="53" t="s">
        <v>1258</v>
      </c>
      <c r="K9" s="52" t="s">
        <v>1261</v>
      </c>
      <c r="L9" s="53" t="s">
        <v>1262</v>
      </c>
    </row>
    <row r="10" spans="2:12" ht="12.75">
      <c r="B10" s="52" t="s">
        <v>1263</v>
      </c>
      <c r="C10" s="53" t="s">
        <v>1264</v>
      </c>
      <c r="E10" s="52" t="s">
        <v>1265</v>
      </c>
      <c r="F10" s="53" t="s">
        <v>1266</v>
      </c>
      <c r="H10" s="52" t="s">
        <v>1263</v>
      </c>
      <c r="I10" s="53" t="s">
        <v>1264</v>
      </c>
      <c r="K10" s="52" t="s">
        <v>1267</v>
      </c>
      <c r="L10" s="53" t="s">
        <v>1268</v>
      </c>
    </row>
    <row r="11" spans="2:12" ht="12.75">
      <c r="B11" s="52" t="s">
        <v>1269</v>
      </c>
      <c r="C11" s="53" t="s">
        <v>1270</v>
      </c>
      <c r="E11" s="52" t="s">
        <v>1271</v>
      </c>
      <c r="F11" s="53" t="s">
        <v>1272</v>
      </c>
      <c r="H11" s="52" t="s">
        <v>1269</v>
      </c>
      <c r="I11" s="53" t="s">
        <v>1270</v>
      </c>
      <c r="K11" s="52" t="s">
        <v>1269</v>
      </c>
      <c r="L11" s="53" t="s">
        <v>1270</v>
      </c>
    </row>
    <row r="12" spans="2:12" ht="12.75">
      <c r="B12" s="52" t="s">
        <v>1273</v>
      </c>
      <c r="C12" s="53" t="s">
        <v>1274</v>
      </c>
      <c r="E12" s="52" t="s">
        <v>1275</v>
      </c>
      <c r="F12" s="53" t="s">
        <v>1276</v>
      </c>
      <c r="H12" s="52" t="s">
        <v>1273</v>
      </c>
      <c r="I12" s="53" t="s">
        <v>1274</v>
      </c>
      <c r="K12" s="52" t="s">
        <v>1277</v>
      </c>
      <c r="L12" s="53" t="s">
        <v>1278</v>
      </c>
    </row>
    <row r="13" spans="2:12" ht="12.75">
      <c r="B13" s="52" t="s">
        <v>1279</v>
      </c>
      <c r="C13" s="53" t="s">
        <v>1280</v>
      </c>
      <c r="E13" s="52" t="s">
        <v>1281</v>
      </c>
      <c r="F13" s="53" t="s">
        <v>1282</v>
      </c>
      <c r="H13" s="52" t="s">
        <v>1279</v>
      </c>
      <c r="I13" s="53" t="s">
        <v>1280</v>
      </c>
      <c r="K13" s="52" t="s">
        <v>1283</v>
      </c>
      <c r="L13" s="53" t="s">
        <v>1284</v>
      </c>
    </row>
    <row r="14" spans="2:12" ht="12.75">
      <c r="B14" s="52" t="s">
        <v>1285</v>
      </c>
      <c r="C14" s="53" t="s">
        <v>1286</v>
      </c>
      <c r="E14" s="52" t="s">
        <v>1285</v>
      </c>
      <c r="F14" s="53" t="s">
        <v>1286</v>
      </c>
      <c r="H14" s="52" t="s">
        <v>1285</v>
      </c>
      <c r="I14" s="53" t="s">
        <v>1286</v>
      </c>
      <c r="K14" s="52" t="s">
        <v>1076</v>
      </c>
      <c r="L14" s="53" t="s">
        <v>1287</v>
      </c>
    </row>
    <row r="16" spans="2:12" ht="12.75">
      <c r="B16" s="52" t="s">
        <v>1288</v>
      </c>
      <c r="C16" s="53" t="s">
        <v>1253</v>
      </c>
      <c r="E16" s="52" t="s">
        <v>1289</v>
      </c>
      <c r="F16" s="53" t="s">
        <v>1253</v>
      </c>
      <c r="H16" s="52" t="s">
        <v>1290</v>
      </c>
      <c r="I16" s="53" t="s">
        <v>1253</v>
      </c>
      <c r="K16" s="52" t="s">
        <v>1291</v>
      </c>
      <c r="L16" s="53" t="s">
        <v>1253</v>
      </c>
    </row>
    <row r="17" spans="2:12" ht="12.75">
      <c r="B17" s="52" t="s">
        <v>1158</v>
      </c>
      <c r="C17" s="53" t="s">
        <v>1158</v>
      </c>
      <c r="E17" s="52" t="s">
        <v>1158</v>
      </c>
      <c r="F17" s="53" t="s">
        <v>1158</v>
      </c>
      <c r="H17" s="52" t="s">
        <v>1165</v>
      </c>
      <c r="I17" s="53" t="s">
        <v>1165</v>
      </c>
      <c r="K17" s="52" t="s">
        <v>1158</v>
      </c>
      <c r="L17" s="53" t="s">
        <v>1158</v>
      </c>
    </row>
    <row r="18" spans="2:12" ht="12.75">
      <c r="B18" s="52" t="s">
        <v>1292</v>
      </c>
      <c r="C18" s="53" t="s">
        <v>1293</v>
      </c>
      <c r="E18" s="52" t="s">
        <v>1294</v>
      </c>
      <c r="F18" s="53" t="s">
        <v>1295</v>
      </c>
      <c r="H18" s="52" t="s">
        <v>1296</v>
      </c>
      <c r="I18" s="53" t="s">
        <v>1297</v>
      </c>
      <c r="K18" s="52" t="s">
        <v>1292</v>
      </c>
      <c r="L18" s="53" t="s">
        <v>1293</v>
      </c>
    </row>
    <row r="19" spans="2:12" ht="12.75">
      <c r="B19" s="52" t="s">
        <v>1036</v>
      </c>
      <c r="C19" s="53" t="s">
        <v>1298</v>
      </c>
      <c r="E19" s="52" t="s">
        <v>1299</v>
      </c>
      <c r="F19" s="53" t="s">
        <v>1300</v>
      </c>
      <c r="H19" s="52" t="s">
        <v>1259</v>
      </c>
      <c r="I19" s="53" t="s">
        <v>1301</v>
      </c>
      <c r="K19" s="52" t="s">
        <v>1036</v>
      </c>
      <c r="L19" s="53" t="s">
        <v>1298</v>
      </c>
    </row>
    <row r="20" spans="2:12" ht="12.75">
      <c r="B20" s="52" t="s">
        <v>1302</v>
      </c>
      <c r="C20" s="53" t="s">
        <v>1303</v>
      </c>
      <c r="E20" s="52" t="s">
        <v>1127</v>
      </c>
      <c r="F20" s="53" t="s">
        <v>1304</v>
      </c>
      <c r="H20" s="52" t="s">
        <v>1305</v>
      </c>
      <c r="I20" s="53" t="s">
        <v>1306</v>
      </c>
      <c r="K20" s="52" t="s">
        <v>1302</v>
      </c>
      <c r="L20" s="53" t="s">
        <v>1303</v>
      </c>
    </row>
    <row r="21" spans="2:12" ht="12.75">
      <c r="B21" s="52" t="s">
        <v>1307</v>
      </c>
      <c r="C21" s="53" t="s">
        <v>1308</v>
      </c>
      <c r="E21" s="52" t="s">
        <v>1307</v>
      </c>
      <c r="F21" s="53" t="s">
        <v>1308</v>
      </c>
      <c r="H21" s="52" t="s">
        <v>1309</v>
      </c>
      <c r="I21" s="53" t="s">
        <v>1310</v>
      </c>
      <c r="K21" s="52" t="s">
        <v>1311</v>
      </c>
      <c r="L21" s="53" t="s">
        <v>1312</v>
      </c>
    </row>
    <row r="22" spans="2:12" ht="12.75">
      <c r="B22" s="52" t="s">
        <v>1313</v>
      </c>
      <c r="C22" s="53" t="s">
        <v>1314</v>
      </c>
      <c r="E22" s="52" t="s">
        <v>1313</v>
      </c>
      <c r="F22" s="53" t="s">
        <v>1314</v>
      </c>
      <c r="H22" s="52" t="s">
        <v>1315</v>
      </c>
      <c r="I22" s="53" t="s">
        <v>1316</v>
      </c>
      <c r="K22" s="52" t="s">
        <v>1317</v>
      </c>
      <c r="L22" s="53" t="s">
        <v>1318</v>
      </c>
    </row>
    <row r="23" spans="2:12" ht="12.75">
      <c r="B23" s="52" t="s">
        <v>1319</v>
      </c>
      <c r="C23" s="53" t="s">
        <v>1320</v>
      </c>
      <c r="E23" s="52" t="s">
        <v>1319</v>
      </c>
      <c r="F23" s="53" t="s">
        <v>1320</v>
      </c>
      <c r="H23" s="52" t="s">
        <v>1078</v>
      </c>
      <c r="I23" s="53" t="s">
        <v>1321</v>
      </c>
      <c r="K23" s="52" t="s">
        <v>1285</v>
      </c>
      <c r="L23" s="53" t="s">
        <v>1286</v>
      </c>
    </row>
    <row r="25" spans="2:12" ht="12.75">
      <c r="B25" s="52" t="s">
        <v>61</v>
      </c>
      <c r="C25" s="53" t="s">
        <v>1253</v>
      </c>
      <c r="E25" s="52" t="s">
        <v>1322</v>
      </c>
      <c r="F25" s="53" t="s">
        <v>1253</v>
      </c>
      <c r="H25" s="52" t="s">
        <v>1323</v>
      </c>
      <c r="I25" s="53" t="s">
        <v>1253</v>
      </c>
      <c r="K25" s="52" t="s">
        <v>1324</v>
      </c>
      <c r="L25" s="53" t="s">
        <v>1253</v>
      </c>
    </row>
    <row r="26" spans="2:12" ht="12.75">
      <c r="B26" s="52" t="s">
        <v>1158</v>
      </c>
      <c r="C26" s="53" t="s">
        <v>1158</v>
      </c>
      <c r="E26" s="52" t="s">
        <v>1165</v>
      </c>
      <c r="F26" s="53" t="s">
        <v>1165</v>
      </c>
      <c r="H26" s="52" t="s">
        <v>1019</v>
      </c>
      <c r="I26" s="53" t="s">
        <v>1019</v>
      </c>
      <c r="K26" s="52" t="s">
        <v>1180</v>
      </c>
      <c r="L26" s="53" t="s">
        <v>1180</v>
      </c>
    </row>
    <row r="27" spans="2:12" ht="12.75">
      <c r="B27" s="52" t="s">
        <v>1294</v>
      </c>
      <c r="C27" s="53" t="s">
        <v>1295</v>
      </c>
      <c r="E27" s="52" t="s">
        <v>1296</v>
      </c>
      <c r="F27" s="53" t="s">
        <v>1297</v>
      </c>
      <c r="H27" s="52" t="s">
        <v>1259</v>
      </c>
      <c r="I27" s="53" t="s">
        <v>1260</v>
      </c>
      <c r="K27" s="52" t="s">
        <v>1257</v>
      </c>
      <c r="L27" s="53" t="s">
        <v>1258</v>
      </c>
    </row>
    <row r="28" spans="2:12" ht="12.75">
      <c r="B28" s="52" t="s">
        <v>1299</v>
      </c>
      <c r="C28" s="53" t="s">
        <v>1300</v>
      </c>
      <c r="E28" s="52" t="s">
        <v>1259</v>
      </c>
      <c r="F28" s="53" t="s">
        <v>1301</v>
      </c>
      <c r="H28" s="52" t="s">
        <v>1265</v>
      </c>
      <c r="I28" s="53" t="s">
        <v>1266</v>
      </c>
      <c r="K28" s="52" t="s">
        <v>1263</v>
      </c>
      <c r="L28" s="53" t="s">
        <v>1264</v>
      </c>
    </row>
    <row r="29" spans="2:12" ht="12.75">
      <c r="B29" s="52" t="s">
        <v>1127</v>
      </c>
      <c r="C29" s="53" t="s">
        <v>1304</v>
      </c>
      <c r="E29" s="52" t="s">
        <v>1305</v>
      </c>
      <c r="F29" s="53" t="s">
        <v>1306</v>
      </c>
      <c r="H29" s="52" t="s">
        <v>1271</v>
      </c>
      <c r="I29" s="53" t="s">
        <v>1272</v>
      </c>
      <c r="K29" s="52" t="s">
        <v>1269</v>
      </c>
      <c r="L29" s="53" t="s">
        <v>1270</v>
      </c>
    </row>
    <row r="30" spans="2:12" ht="12.75">
      <c r="B30" s="52" t="s">
        <v>1307</v>
      </c>
      <c r="C30" s="53" t="s">
        <v>1308</v>
      </c>
      <c r="E30" s="52" t="s">
        <v>1309</v>
      </c>
      <c r="F30" s="53" t="s">
        <v>1310</v>
      </c>
      <c r="H30" s="52" t="s">
        <v>1275</v>
      </c>
      <c r="I30" s="53" t="s">
        <v>1276</v>
      </c>
      <c r="K30" s="52" t="s">
        <v>1273</v>
      </c>
      <c r="L30" s="53" t="s">
        <v>1274</v>
      </c>
    </row>
    <row r="31" spans="2:12" ht="12.75">
      <c r="B31" s="52" t="s">
        <v>1313</v>
      </c>
      <c r="C31" s="53" t="s">
        <v>1314</v>
      </c>
      <c r="E31" s="52" t="s">
        <v>1315</v>
      </c>
      <c r="F31" s="53" t="s">
        <v>1316</v>
      </c>
      <c r="H31" s="52" t="s">
        <v>1281</v>
      </c>
      <c r="I31" s="53" t="s">
        <v>1282</v>
      </c>
      <c r="K31" s="52" t="s">
        <v>1279</v>
      </c>
      <c r="L31" s="53" t="s">
        <v>1280</v>
      </c>
    </row>
    <row r="32" spans="2:12" ht="12.75">
      <c r="B32" s="52" t="s">
        <v>1319</v>
      </c>
      <c r="C32" s="53" t="s">
        <v>1325</v>
      </c>
      <c r="E32" s="52" t="s">
        <v>1078</v>
      </c>
      <c r="F32" s="53" t="s">
        <v>1321</v>
      </c>
      <c r="H32" s="52" t="s">
        <v>1285</v>
      </c>
      <c r="I32" s="53" t="s">
        <v>1286</v>
      </c>
      <c r="K32" s="52" t="s">
        <v>1285</v>
      </c>
      <c r="L32" s="53" t="s">
        <v>1286</v>
      </c>
    </row>
    <row r="34" spans="2:12" ht="12.75">
      <c r="B34" s="52" t="s">
        <v>118</v>
      </c>
      <c r="C34" s="53" t="s">
        <v>1253</v>
      </c>
      <c r="E34" s="52" t="s">
        <v>1326</v>
      </c>
      <c r="F34" s="53" t="s">
        <v>1253</v>
      </c>
      <c r="H34" s="52" t="s">
        <v>1327</v>
      </c>
      <c r="I34" s="53" t="s">
        <v>1253</v>
      </c>
      <c r="K34" s="52" t="s">
        <v>1328</v>
      </c>
      <c r="L34" s="53" t="s">
        <v>1253</v>
      </c>
    </row>
    <row r="35" spans="2:12" ht="12.75">
      <c r="B35" s="52" t="s">
        <v>1158</v>
      </c>
      <c r="C35" s="53" t="s">
        <v>1158</v>
      </c>
      <c r="E35" s="52" t="s">
        <v>1158</v>
      </c>
      <c r="F35" s="53" t="s">
        <v>1158</v>
      </c>
      <c r="H35" s="52" t="s">
        <v>1158</v>
      </c>
      <c r="I35" s="53" t="s">
        <v>1158</v>
      </c>
      <c r="K35" s="52" t="s">
        <v>1019</v>
      </c>
      <c r="L35" s="53" t="s">
        <v>1019</v>
      </c>
    </row>
    <row r="36" spans="2:12" ht="12.75">
      <c r="B36" s="52" t="s">
        <v>1294</v>
      </c>
      <c r="C36" s="53" t="s">
        <v>1295</v>
      </c>
      <c r="E36" s="52" t="s">
        <v>1294</v>
      </c>
      <c r="F36" s="53" t="s">
        <v>1295</v>
      </c>
      <c r="H36" s="52" t="s">
        <v>1292</v>
      </c>
      <c r="I36" s="53" t="s">
        <v>1293</v>
      </c>
      <c r="K36" s="52" t="s">
        <v>1259</v>
      </c>
      <c r="L36" s="53" t="s">
        <v>1260</v>
      </c>
    </row>
    <row r="37" spans="2:12" ht="12.75">
      <c r="B37" s="52" t="s">
        <v>1299</v>
      </c>
      <c r="C37" s="53" t="s">
        <v>1300</v>
      </c>
      <c r="E37" s="52" t="s">
        <v>1299</v>
      </c>
      <c r="F37" s="53" t="s">
        <v>1300</v>
      </c>
      <c r="H37" s="52" t="s">
        <v>1036</v>
      </c>
      <c r="I37" s="53" t="s">
        <v>1298</v>
      </c>
      <c r="K37" s="52" t="s">
        <v>1265</v>
      </c>
      <c r="L37" s="53" t="s">
        <v>1266</v>
      </c>
    </row>
    <row r="38" spans="2:12" ht="12.75">
      <c r="B38" s="52" t="s">
        <v>1127</v>
      </c>
      <c r="C38" s="53" t="s">
        <v>1304</v>
      </c>
      <c r="E38" s="52" t="s">
        <v>1127</v>
      </c>
      <c r="F38" s="53" t="s">
        <v>1304</v>
      </c>
      <c r="H38" s="52" t="s">
        <v>1302</v>
      </c>
      <c r="I38" s="53" t="s">
        <v>1303</v>
      </c>
      <c r="K38" s="52" t="s">
        <v>1271</v>
      </c>
      <c r="L38" s="53" t="s">
        <v>1272</v>
      </c>
    </row>
    <row r="39" spans="2:12" ht="12.75">
      <c r="B39" s="52" t="s">
        <v>1307</v>
      </c>
      <c r="C39" s="53" t="s">
        <v>1308</v>
      </c>
      <c r="E39" s="52" t="s">
        <v>1311</v>
      </c>
      <c r="F39" s="53" t="s">
        <v>1312</v>
      </c>
      <c r="H39" s="52" t="s">
        <v>1311</v>
      </c>
      <c r="I39" s="53" t="s">
        <v>1312</v>
      </c>
      <c r="K39" s="52" t="s">
        <v>1275</v>
      </c>
      <c r="L39" s="53" t="s">
        <v>1276</v>
      </c>
    </row>
    <row r="40" spans="2:12" ht="12.75">
      <c r="B40" s="52" t="s">
        <v>1313</v>
      </c>
      <c r="C40" s="53" t="s">
        <v>1314</v>
      </c>
      <c r="E40" s="52" t="s">
        <v>1317</v>
      </c>
      <c r="F40" s="53" t="s">
        <v>1318</v>
      </c>
      <c r="H40" s="52" t="s">
        <v>1317</v>
      </c>
      <c r="I40" s="53" t="s">
        <v>1318</v>
      </c>
      <c r="K40" s="52" t="s">
        <v>1281</v>
      </c>
      <c r="L40" s="53" t="s">
        <v>1282</v>
      </c>
    </row>
    <row r="41" spans="2:12" ht="12.75">
      <c r="B41" s="52" t="s">
        <v>1319</v>
      </c>
      <c r="C41" s="53" t="s">
        <v>1320</v>
      </c>
      <c r="E41" s="52" t="s">
        <v>1285</v>
      </c>
      <c r="F41" s="53" t="s">
        <v>1286</v>
      </c>
      <c r="H41" s="52" t="s">
        <v>1285</v>
      </c>
      <c r="I41" s="53" t="s">
        <v>1286</v>
      </c>
      <c r="K41" s="52" t="s">
        <v>1285</v>
      </c>
      <c r="L41" s="53" t="s">
        <v>1286</v>
      </c>
    </row>
    <row r="43" spans="2:12" ht="12.75">
      <c r="B43" s="52" t="s">
        <v>1329</v>
      </c>
      <c r="C43" s="53" t="s">
        <v>1253</v>
      </c>
      <c r="E43" s="52" t="s">
        <v>1330</v>
      </c>
      <c r="F43" s="53" t="s">
        <v>1253</v>
      </c>
      <c r="H43" s="52" t="s">
        <v>1331</v>
      </c>
      <c r="I43" s="53" t="s">
        <v>1253</v>
      </c>
      <c r="K43" s="52" t="s">
        <v>1332</v>
      </c>
      <c r="L43" s="53" t="s">
        <v>1253</v>
      </c>
    </row>
    <row r="44" spans="2:12" ht="12.75">
      <c r="B44" s="52" t="s">
        <v>1165</v>
      </c>
      <c r="C44" s="53" t="s">
        <v>1165</v>
      </c>
      <c r="E44" s="52" t="s">
        <v>1165</v>
      </c>
      <c r="F44" s="53" t="s">
        <v>1165</v>
      </c>
      <c r="H44" s="52" t="s">
        <v>1180</v>
      </c>
      <c r="I44" s="53" t="s">
        <v>1180</v>
      </c>
      <c r="K44" s="52" t="s">
        <v>1165</v>
      </c>
      <c r="L44" s="53" t="s">
        <v>1165</v>
      </c>
    </row>
    <row r="45" spans="2:12" ht="12.75">
      <c r="B45" s="52" t="s">
        <v>1296</v>
      </c>
      <c r="C45" s="53" t="s">
        <v>1297</v>
      </c>
      <c r="E45" s="52" t="s">
        <v>1296</v>
      </c>
      <c r="F45" s="53" t="s">
        <v>1297</v>
      </c>
      <c r="H45" s="52" t="s">
        <v>1257</v>
      </c>
      <c r="I45" s="53" t="s">
        <v>1258</v>
      </c>
      <c r="K45" s="52" t="s">
        <v>1261</v>
      </c>
      <c r="L45" s="53" t="s">
        <v>1262</v>
      </c>
    </row>
    <row r="46" spans="2:12" ht="12.75">
      <c r="B46" s="52" t="s">
        <v>1259</v>
      </c>
      <c r="C46" s="53" t="s">
        <v>1301</v>
      </c>
      <c r="E46" s="52" t="s">
        <v>1259</v>
      </c>
      <c r="F46" s="53" t="s">
        <v>1301</v>
      </c>
      <c r="H46" s="52" t="s">
        <v>1263</v>
      </c>
      <c r="I46" s="53" t="s">
        <v>1264</v>
      </c>
      <c r="K46" s="52" t="s">
        <v>1267</v>
      </c>
      <c r="L46" s="53" t="s">
        <v>1268</v>
      </c>
    </row>
    <row r="47" spans="2:12" ht="12.75">
      <c r="B47" s="52" t="s">
        <v>1305</v>
      </c>
      <c r="C47" s="53" t="s">
        <v>1306</v>
      </c>
      <c r="E47" s="52" t="s">
        <v>1305</v>
      </c>
      <c r="F47" s="53" t="s">
        <v>1306</v>
      </c>
      <c r="H47" s="52" t="s">
        <v>1269</v>
      </c>
      <c r="I47" s="53" t="s">
        <v>1270</v>
      </c>
      <c r="K47" s="52" t="s">
        <v>1269</v>
      </c>
      <c r="L47" s="53" t="s">
        <v>1270</v>
      </c>
    </row>
    <row r="48" spans="2:12" ht="12.75">
      <c r="B48" s="52" t="s">
        <v>1309</v>
      </c>
      <c r="C48" s="53" t="s">
        <v>1310</v>
      </c>
      <c r="E48" s="52" t="s">
        <v>1309</v>
      </c>
      <c r="F48" s="53" t="s">
        <v>1310</v>
      </c>
      <c r="H48" s="52" t="s">
        <v>1273</v>
      </c>
      <c r="I48" s="53" t="s">
        <v>1274</v>
      </c>
      <c r="K48" s="52" t="s">
        <v>1277</v>
      </c>
      <c r="L48" s="53" t="s">
        <v>1278</v>
      </c>
    </row>
    <row r="49" spans="2:12" ht="12.75">
      <c r="B49" s="52" t="s">
        <v>1315</v>
      </c>
      <c r="C49" s="53" t="s">
        <v>1316</v>
      </c>
      <c r="E49" s="52" t="s">
        <v>1315</v>
      </c>
      <c r="F49" s="53" t="s">
        <v>1316</v>
      </c>
      <c r="H49" s="52" t="s">
        <v>1279</v>
      </c>
      <c r="I49" s="53" t="s">
        <v>1280</v>
      </c>
      <c r="K49" s="52" t="s">
        <v>1283</v>
      </c>
      <c r="L49" s="53" t="s">
        <v>1284</v>
      </c>
    </row>
    <row r="50" spans="2:12" ht="12.75">
      <c r="B50" s="52" t="s">
        <v>1078</v>
      </c>
      <c r="C50" s="53" t="s">
        <v>1321</v>
      </c>
      <c r="E50" s="52" t="s">
        <v>1078</v>
      </c>
      <c r="F50" s="53" t="s">
        <v>1321</v>
      </c>
      <c r="H50" s="52" t="s">
        <v>1285</v>
      </c>
      <c r="I50" s="53" t="s">
        <v>1286</v>
      </c>
      <c r="K50" s="52" t="s">
        <v>1076</v>
      </c>
      <c r="L50" s="53" t="s">
        <v>1287</v>
      </c>
    </row>
    <row r="52" spans="2:12" ht="12.75">
      <c r="B52" s="52" t="s">
        <v>1333</v>
      </c>
      <c r="C52" s="53" t="s">
        <v>1253</v>
      </c>
      <c r="E52" s="52" t="s">
        <v>1334</v>
      </c>
      <c r="F52" s="53" t="s">
        <v>1253</v>
      </c>
      <c r="H52" s="52" t="s">
        <v>1335</v>
      </c>
      <c r="I52" s="53" t="s">
        <v>1253</v>
      </c>
      <c r="K52" s="52" t="s">
        <v>1336</v>
      </c>
      <c r="L52" s="53" t="s">
        <v>1253</v>
      </c>
    </row>
    <row r="53" spans="2:12" ht="12.75">
      <c r="B53" s="52" t="s">
        <v>1158</v>
      </c>
      <c r="C53" s="53" t="s">
        <v>1158</v>
      </c>
      <c r="E53" s="52" t="s">
        <v>1165</v>
      </c>
      <c r="F53" s="53" t="s">
        <v>1165</v>
      </c>
      <c r="H53" s="52" t="s">
        <v>1165</v>
      </c>
      <c r="I53" s="53" t="s">
        <v>1165</v>
      </c>
      <c r="K53" s="52" t="s">
        <v>1019</v>
      </c>
      <c r="L53" s="53" t="s">
        <v>1019</v>
      </c>
    </row>
    <row r="54" spans="2:12" ht="12.75">
      <c r="B54" s="52" t="s">
        <v>1292</v>
      </c>
      <c r="C54" s="53" t="s">
        <v>1293</v>
      </c>
      <c r="E54" s="52" t="s">
        <v>1261</v>
      </c>
      <c r="F54" s="53" t="s">
        <v>1262</v>
      </c>
      <c r="H54" s="52" t="s">
        <v>1261</v>
      </c>
      <c r="I54" s="53" t="s">
        <v>1262</v>
      </c>
      <c r="K54" s="52" t="s">
        <v>1259</v>
      </c>
      <c r="L54" s="53" t="s">
        <v>1260</v>
      </c>
    </row>
    <row r="55" spans="2:12" ht="12.75">
      <c r="B55" s="52" t="s">
        <v>1036</v>
      </c>
      <c r="C55" s="53" t="s">
        <v>1298</v>
      </c>
      <c r="E55" s="52" t="s">
        <v>1267</v>
      </c>
      <c r="F55" s="53" t="s">
        <v>1268</v>
      </c>
      <c r="H55" s="52" t="s">
        <v>1267</v>
      </c>
      <c r="I55" s="53" t="s">
        <v>1268</v>
      </c>
      <c r="K55" s="52" t="s">
        <v>1265</v>
      </c>
      <c r="L55" s="53" t="s">
        <v>1266</v>
      </c>
    </row>
    <row r="56" spans="2:12" ht="12.75">
      <c r="B56" s="52" t="s">
        <v>1302</v>
      </c>
      <c r="C56" s="53" t="s">
        <v>1303</v>
      </c>
      <c r="E56" s="52" t="s">
        <v>1269</v>
      </c>
      <c r="F56" s="53" t="s">
        <v>1270</v>
      </c>
      <c r="H56" s="52" t="s">
        <v>1269</v>
      </c>
      <c r="I56" s="53" t="s">
        <v>1270</v>
      </c>
      <c r="K56" s="52" t="s">
        <v>1271</v>
      </c>
      <c r="L56" s="53" t="s">
        <v>1272</v>
      </c>
    </row>
    <row r="57" spans="2:12" ht="12.75">
      <c r="B57" s="52" t="s">
        <v>1311</v>
      </c>
      <c r="C57" s="53" t="s">
        <v>1312</v>
      </c>
      <c r="E57" s="52" t="s">
        <v>1277</v>
      </c>
      <c r="F57" s="53" t="s">
        <v>1278</v>
      </c>
      <c r="H57" s="52" t="s">
        <v>1277</v>
      </c>
      <c r="I57" s="53" t="s">
        <v>1278</v>
      </c>
      <c r="K57" s="52" t="s">
        <v>1275</v>
      </c>
      <c r="L57" s="53" t="s">
        <v>1276</v>
      </c>
    </row>
    <row r="58" spans="2:12" ht="12.75">
      <c r="B58" s="52" t="s">
        <v>1317</v>
      </c>
      <c r="C58" s="53" t="s">
        <v>1318</v>
      </c>
      <c r="E58" s="52" t="s">
        <v>1283</v>
      </c>
      <c r="F58" s="53" t="s">
        <v>1284</v>
      </c>
      <c r="H58" s="52" t="s">
        <v>1283</v>
      </c>
      <c r="I58" s="53" t="s">
        <v>1284</v>
      </c>
      <c r="K58" s="52" t="s">
        <v>1281</v>
      </c>
      <c r="L58" s="53" t="s">
        <v>1282</v>
      </c>
    </row>
    <row r="59" spans="2:12" ht="12.75">
      <c r="B59" s="52" t="s">
        <v>1285</v>
      </c>
      <c r="C59" s="53" t="s">
        <v>1286</v>
      </c>
      <c r="E59" s="52" t="s">
        <v>1076</v>
      </c>
      <c r="F59" s="53" t="s">
        <v>1287</v>
      </c>
      <c r="H59" s="52" t="s">
        <v>1076</v>
      </c>
      <c r="I59" s="53" t="s">
        <v>1287</v>
      </c>
      <c r="K59" s="52" t="s">
        <v>1285</v>
      </c>
      <c r="L59" s="53" t="s">
        <v>1286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72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54" bestFit="1" customWidth="1"/>
    <col min="2" max="2" width="7.140625" style="54" customWidth="1"/>
    <col min="3" max="3" width="2.8515625" style="54" bestFit="1" customWidth="1"/>
    <col min="4" max="4" width="7.140625" style="54" customWidth="1"/>
    <col min="5" max="5" width="3.00390625" style="54" bestFit="1" customWidth="1"/>
    <col min="6" max="6" width="7.140625" style="54" customWidth="1"/>
    <col min="7" max="7" width="2.8515625" style="54" bestFit="1" customWidth="1"/>
    <col min="8" max="8" width="7.140625" style="54" customWidth="1"/>
    <col min="9" max="9" width="3.00390625" style="54" bestFit="1" customWidth="1"/>
    <col min="10" max="10" width="7.140625" style="54" customWidth="1"/>
    <col min="11" max="11" width="2.8515625" style="54" bestFit="1" customWidth="1"/>
    <col min="12" max="12" width="7.140625" style="54" customWidth="1"/>
    <col min="13" max="13" width="3.00390625" style="54" bestFit="1" customWidth="1"/>
    <col min="14" max="14" width="7.140625" style="54" customWidth="1"/>
    <col min="15" max="15" width="2.8515625" style="54" bestFit="1" customWidth="1"/>
    <col min="16" max="16" width="7.140625" style="54" customWidth="1"/>
    <col min="17" max="16384" width="9.140625" style="54" customWidth="1"/>
  </cols>
  <sheetData>
    <row r="2" ht="12.75">
      <c r="B2" s="54" t="s">
        <v>1346</v>
      </c>
    </row>
    <row r="3" ht="12.75">
      <c r="B3" s="54" t="s">
        <v>1347</v>
      </c>
    </row>
    <row r="5" spans="1:16" ht="12.75">
      <c r="A5" s="57" t="s">
        <v>1337</v>
      </c>
      <c r="B5" s="57"/>
      <c r="C5" s="57"/>
      <c r="D5" s="57"/>
      <c r="E5" s="57" t="s">
        <v>1338</v>
      </c>
      <c r="F5" s="57"/>
      <c r="G5" s="57"/>
      <c r="H5" s="58"/>
      <c r="I5" s="57" t="s">
        <v>1339</v>
      </c>
      <c r="J5" s="57"/>
      <c r="K5" s="57"/>
      <c r="L5" s="58"/>
      <c r="M5" s="57" t="s">
        <v>1340</v>
      </c>
      <c r="N5" s="57"/>
      <c r="O5" s="57"/>
      <c r="P5" s="57"/>
    </row>
    <row r="6" spans="1:16" ht="12.75">
      <c r="A6" s="54">
        <v>1</v>
      </c>
      <c r="B6" s="54" t="s">
        <v>1289</v>
      </c>
      <c r="C6" s="55" t="s">
        <v>1341</v>
      </c>
      <c r="D6" s="54" t="s">
        <v>1322</v>
      </c>
      <c r="E6" s="54">
        <v>23</v>
      </c>
      <c r="F6" s="54" t="s">
        <v>1256</v>
      </c>
      <c r="G6" s="55" t="s">
        <v>1341</v>
      </c>
      <c r="H6" s="54" t="s">
        <v>1322</v>
      </c>
      <c r="I6" s="54">
        <v>45</v>
      </c>
      <c r="J6" s="54" t="s">
        <v>1336</v>
      </c>
      <c r="K6" s="55" t="s">
        <v>1341</v>
      </c>
      <c r="L6" s="54" t="s">
        <v>1322</v>
      </c>
      <c r="M6" s="54">
        <v>67</v>
      </c>
      <c r="N6" s="54" t="s">
        <v>1256</v>
      </c>
      <c r="O6" s="55" t="s">
        <v>1341</v>
      </c>
      <c r="P6" s="54" t="s">
        <v>1322</v>
      </c>
    </row>
    <row r="7" spans="2:16" ht="12.75">
      <c r="B7" s="54" t="s">
        <v>1256</v>
      </c>
      <c r="C7" s="54" t="s">
        <v>1341</v>
      </c>
      <c r="D7" s="54" t="s">
        <v>118</v>
      </c>
      <c r="F7" s="54" t="s">
        <v>1329</v>
      </c>
      <c r="G7" s="54" t="s">
        <v>1341</v>
      </c>
      <c r="H7" s="54" t="s">
        <v>118</v>
      </c>
      <c r="J7" s="54" t="s">
        <v>1326</v>
      </c>
      <c r="K7" s="54" t="s">
        <v>1341</v>
      </c>
      <c r="L7" s="54" t="s">
        <v>118</v>
      </c>
      <c r="N7" s="54" t="s">
        <v>1329</v>
      </c>
      <c r="O7" s="54" t="s">
        <v>1341</v>
      </c>
      <c r="P7" s="54" t="s">
        <v>118</v>
      </c>
    </row>
    <row r="8" spans="2:16" ht="12.75">
      <c r="B8" s="54" t="s">
        <v>1329</v>
      </c>
      <c r="C8" s="55" t="s">
        <v>1341</v>
      </c>
      <c r="D8" s="54" t="s">
        <v>1332</v>
      </c>
      <c r="F8" s="54" t="s">
        <v>1288</v>
      </c>
      <c r="G8" s="55" t="s">
        <v>1341</v>
      </c>
      <c r="H8" s="54" t="s">
        <v>1332</v>
      </c>
      <c r="J8" s="54" t="s">
        <v>1334</v>
      </c>
      <c r="K8" s="55" t="s">
        <v>1341</v>
      </c>
      <c r="L8" s="54" t="s">
        <v>1332</v>
      </c>
      <c r="N8" s="54" t="s">
        <v>1288</v>
      </c>
      <c r="O8" s="55" t="s">
        <v>1341</v>
      </c>
      <c r="P8" s="54" t="s">
        <v>1332</v>
      </c>
    </row>
    <row r="9" spans="2:16" ht="12.75">
      <c r="B9" s="54" t="s">
        <v>1288</v>
      </c>
      <c r="C9" s="54" t="s">
        <v>1341</v>
      </c>
      <c r="D9" s="54" t="s">
        <v>1330</v>
      </c>
      <c r="F9" s="54" t="s">
        <v>1331</v>
      </c>
      <c r="G9" s="54" t="s">
        <v>1341</v>
      </c>
      <c r="H9" s="54" t="s">
        <v>1330</v>
      </c>
      <c r="J9" s="54" t="s">
        <v>1330</v>
      </c>
      <c r="K9" s="54" t="s">
        <v>1341</v>
      </c>
      <c r="L9" s="54" t="s">
        <v>1290</v>
      </c>
      <c r="N9" s="54" t="s">
        <v>1331</v>
      </c>
      <c r="O9" s="54" t="s">
        <v>1341</v>
      </c>
      <c r="P9" s="54" t="s">
        <v>1330</v>
      </c>
    </row>
    <row r="10" spans="2:16" ht="12.75">
      <c r="B10" s="54" t="s">
        <v>1331</v>
      </c>
      <c r="C10" s="55" t="s">
        <v>1341</v>
      </c>
      <c r="D10" s="54" t="s">
        <v>61</v>
      </c>
      <c r="F10" s="54" t="s">
        <v>1328</v>
      </c>
      <c r="G10" s="55" t="s">
        <v>1341</v>
      </c>
      <c r="H10" s="54" t="s">
        <v>61</v>
      </c>
      <c r="J10" s="54" t="s">
        <v>61</v>
      </c>
      <c r="K10" s="55" t="s">
        <v>1341</v>
      </c>
      <c r="L10" s="54" t="s">
        <v>1289</v>
      </c>
      <c r="N10" s="54" t="s">
        <v>1328</v>
      </c>
      <c r="O10" s="55" t="s">
        <v>1341</v>
      </c>
      <c r="P10" s="54" t="s">
        <v>61</v>
      </c>
    </row>
    <row r="11" spans="2:16" ht="12.75">
      <c r="B11" s="54" t="s">
        <v>1328</v>
      </c>
      <c r="C11" s="54" t="s">
        <v>1341</v>
      </c>
      <c r="D11" s="54" t="s">
        <v>1335</v>
      </c>
      <c r="F11" s="54" t="s">
        <v>1291</v>
      </c>
      <c r="G11" s="54" t="s">
        <v>1341</v>
      </c>
      <c r="H11" s="54" t="s">
        <v>1335</v>
      </c>
      <c r="J11" s="54" t="s">
        <v>1335</v>
      </c>
      <c r="K11" s="54" t="s">
        <v>1341</v>
      </c>
      <c r="L11" s="54" t="s">
        <v>1256</v>
      </c>
      <c r="N11" s="54" t="s">
        <v>1291</v>
      </c>
      <c r="O11" s="54" t="s">
        <v>1341</v>
      </c>
      <c r="P11" s="54" t="s">
        <v>1335</v>
      </c>
    </row>
    <row r="12" spans="2:16" ht="12.75">
      <c r="B12" s="54" t="s">
        <v>1291</v>
      </c>
      <c r="C12" s="55" t="s">
        <v>1341</v>
      </c>
      <c r="D12" s="54" t="s">
        <v>1323</v>
      </c>
      <c r="F12" s="54" t="s">
        <v>1252</v>
      </c>
      <c r="G12" s="55" t="s">
        <v>1341</v>
      </c>
      <c r="H12" s="54" t="s">
        <v>1323</v>
      </c>
      <c r="J12" s="54" t="s">
        <v>1329</v>
      </c>
      <c r="K12" s="55" t="s">
        <v>1341</v>
      </c>
      <c r="L12" s="54" t="s">
        <v>1323</v>
      </c>
      <c r="N12" s="54" t="s">
        <v>1252</v>
      </c>
      <c r="O12" s="55" t="s">
        <v>1341</v>
      </c>
      <c r="P12" s="54" t="s">
        <v>1323</v>
      </c>
    </row>
    <row r="13" spans="2:16" ht="12.75">
      <c r="B13" s="54" t="s">
        <v>1252</v>
      </c>
      <c r="C13" s="54" t="s">
        <v>1341</v>
      </c>
      <c r="D13" s="54" t="s">
        <v>1327</v>
      </c>
      <c r="F13" s="54" t="s">
        <v>1336</v>
      </c>
      <c r="G13" s="54" t="s">
        <v>1341</v>
      </c>
      <c r="H13" s="54" t="s">
        <v>1327</v>
      </c>
      <c r="J13" s="54" t="s">
        <v>1288</v>
      </c>
      <c r="K13" s="54" t="s">
        <v>1341</v>
      </c>
      <c r="L13" s="54" t="s">
        <v>1327</v>
      </c>
      <c r="N13" s="54" t="s">
        <v>1336</v>
      </c>
      <c r="O13" s="54" t="s">
        <v>1341</v>
      </c>
      <c r="P13" s="54" t="s">
        <v>1327</v>
      </c>
    </row>
    <row r="14" spans="2:16" ht="12.75">
      <c r="B14" s="54" t="s">
        <v>1336</v>
      </c>
      <c r="C14" s="55" t="s">
        <v>1341</v>
      </c>
      <c r="D14" s="54" t="s">
        <v>1324</v>
      </c>
      <c r="F14" s="54" t="s">
        <v>1326</v>
      </c>
      <c r="G14" s="55" t="s">
        <v>1341</v>
      </c>
      <c r="H14" s="54" t="s">
        <v>1324</v>
      </c>
      <c r="J14" s="54" t="s">
        <v>1331</v>
      </c>
      <c r="K14" s="55" t="s">
        <v>1341</v>
      </c>
      <c r="L14" s="54" t="s">
        <v>1324</v>
      </c>
      <c r="N14" s="54" t="s">
        <v>1324</v>
      </c>
      <c r="O14" s="55" t="s">
        <v>1341</v>
      </c>
      <c r="P14" s="54" t="s">
        <v>1326</v>
      </c>
    </row>
    <row r="15" spans="2:16" ht="12.75">
      <c r="B15" s="54" t="s">
        <v>1326</v>
      </c>
      <c r="C15" s="54" t="s">
        <v>1341</v>
      </c>
      <c r="D15" s="54" t="s">
        <v>1254</v>
      </c>
      <c r="F15" s="54" t="s">
        <v>1334</v>
      </c>
      <c r="G15" s="54" t="s">
        <v>1341</v>
      </c>
      <c r="H15" s="54" t="s">
        <v>1254</v>
      </c>
      <c r="J15" s="54" t="s">
        <v>1254</v>
      </c>
      <c r="K15" s="54" t="s">
        <v>1341</v>
      </c>
      <c r="L15" s="54" t="s">
        <v>1328</v>
      </c>
      <c r="N15" s="54" t="s">
        <v>1334</v>
      </c>
      <c r="O15" s="54" t="s">
        <v>1341</v>
      </c>
      <c r="P15" s="54" t="s">
        <v>1254</v>
      </c>
    </row>
    <row r="16" spans="2:16" ht="12.75">
      <c r="B16" s="54" t="s">
        <v>1334</v>
      </c>
      <c r="C16" s="55" t="s">
        <v>1341</v>
      </c>
      <c r="D16" s="54" t="s">
        <v>1333</v>
      </c>
      <c r="F16" s="54" t="s">
        <v>1290</v>
      </c>
      <c r="G16" s="55" t="s">
        <v>1341</v>
      </c>
      <c r="H16" s="54" t="s">
        <v>1333</v>
      </c>
      <c r="J16" s="54" t="s">
        <v>1333</v>
      </c>
      <c r="K16" s="55" t="s">
        <v>1341</v>
      </c>
      <c r="L16" s="54" t="s">
        <v>1291</v>
      </c>
      <c r="N16" s="54" t="s">
        <v>1290</v>
      </c>
      <c r="O16" s="55" t="s">
        <v>1341</v>
      </c>
      <c r="P16" s="54" t="s">
        <v>1333</v>
      </c>
    </row>
    <row r="17" spans="2:16" ht="12.75">
      <c r="B17" s="54" t="s">
        <v>1290</v>
      </c>
      <c r="C17" s="54" t="s">
        <v>1341</v>
      </c>
      <c r="D17" s="54" t="s">
        <v>1255</v>
      </c>
      <c r="F17" s="54" t="s">
        <v>1289</v>
      </c>
      <c r="G17" s="54" t="s">
        <v>1341</v>
      </c>
      <c r="H17" s="54" t="s">
        <v>1255</v>
      </c>
      <c r="J17" s="54" t="s">
        <v>1255</v>
      </c>
      <c r="K17" s="54" t="s">
        <v>1341</v>
      </c>
      <c r="L17" s="54" t="s">
        <v>1252</v>
      </c>
      <c r="N17" s="54" t="s">
        <v>1289</v>
      </c>
      <c r="O17" s="54" t="s">
        <v>1341</v>
      </c>
      <c r="P17" s="54" t="s">
        <v>1255</v>
      </c>
    </row>
    <row r="19" spans="1:16" ht="12.75">
      <c r="A19" s="54">
        <v>2</v>
      </c>
      <c r="B19" s="54" t="s">
        <v>1334</v>
      </c>
      <c r="C19" s="55" t="s">
        <v>1341</v>
      </c>
      <c r="D19" s="54" t="s">
        <v>1322</v>
      </c>
      <c r="E19" s="54">
        <v>24</v>
      </c>
      <c r="F19" s="54" t="s">
        <v>1322</v>
      </c>
      <c r="G19" s="55" t="s">
        <v>1341</v>
      </c>
      <c r="H19" s="54" t="s">
        <v>1255</v>
      </c>
      <c r="I19" s="54">
        <v>46</v>
      </c>
      <c r="J19" s="54" t="s">
        <v>1322</v>
      </c>
      <c r="K19" s="55" t="s">
        <v>1341</v>
      </c>
      <c r="L19" s="54" t="s">
        <v>1288</v>
      </c>
      <c r="M19" s="54">
        <v>68</v>
      </c>
      <c r="N19" s="54" t="s">
        <v>1333</v>
      </c>
      <c r="O19" s="55" t="s">
        <v>1341</v>
      </c>
      <c r="P19" s="54" t="s">
        <v>1322</v>
      </c>
    </row>
    <row r="20" spans="2:16" ht="12.75">
      <c r="B20" s="54" t="s">
        <v>1290</v>
      </c>
      <c r="C20" s="54" t="s">
        <v>1341</v>
      </c>
      <c r="D20" s="54" t="s">
        <v>118</v>
      </c>
      <c r="F20" s="54" t="s">
        <v>118</v>
      </c>
      <c r="G20" s="54" t="s">
        <v>1341</v>
      </c>
      <c r="H20" s="54" t="s">
        <v>1323</v>
      </c>
      <c r="J20" s="54" t="s">
        <v>118</v>
      </c>
      <c r="K20" s="54" t="s">
        <v>1341</v>
      </c>
      <c r="L20" s="54" t="s">
        <v>1331</v>
      </c>
      <c r="N20" s="54" t="s">
        <v>1255</v>
      </c>
      <c r="O20" s="54" t="s">
        <v>1341</v>
      </c>
      <c r="P20" s="54" t="s">
        <v>118</v>
      </c>
    </row>
    <row r="21" spans="2:16" ht="12.75">
      <c r="B21" s="54" t="s">
        <v>1289</v>
      </c>
      <c r="C21" s="55" t="s">
        <v>1341</v>
      </c>
      <c r="D21" s="54" t="s">
        <v>1332</v>
      </c>
      <c r="F21" s="54" t="s">
        <v>1332</v>
      </c>
      <c r="G21" s="55" t="s">
        <v>1341</v>
      </c>
      <c r="H21" s="54" t="s">
        <v>1327</v>
      </c>
      <c r="J21" s="54" t="s">
        <v>1332</v>
      </c>
      <c r="K21" s="55" t="s">
        <v>1341</v>
      </c>
      <c r="L21" s="54" t="s">
        <v>1328</v>
      </c>
      <c r="N21" s="54" t="s">
        <v>1323</v>
      </c>
      <c r="O21" s="55" t="s">
        <v>1341</v>
      </c>
      <c r="P21" s="54" t="s">
        <v>1332</v>
      </c>
    </row>
    <row r="22" spans="2:16" ht="12.75">
      <c r="B22" s="54" t="s">
        <v>1256</v>
      </c>
      <c r="C22" s="54" t="s">
        <v>1341</v>
      </c>
      <c r="D22" s="54" t="s">
        <v>1330</v>
      </c>
      <c r="F22" s="54" t="s">
        <v>1330</v>
      </c>
      <c r="G22" s="54" t="s">
        <v>1341</v>
      </c>
      <c r="H22" s="54" t="s">
        <v>1324</v>
      </c>
      <c r="J22" s="54" t="s">
        <v>1330</v>
      </c>
      <c r="K22" s="54" t="s">
        <v>1341</v>
      </c>
      <c r="L22" s="54" t="s">
        <v>1291</v>
      </c>
      <c r="N22" s="54" t="s">
        <v>1327</v>
      </c>
      <c r="O22" s="54" t="s">
        <v>1341</v>
      </c>
      <c r="P22" s="54" t="s">
        <v>1330</v>
      </c>
    </row>
    <row r="23" spans="2:16" ht="12.75">
      <c r="B23" s="54" t="s">
        <v>1329</v>
      </c>
      <c r="C23" s="55" t="s">
        <v>1341</v>
      </c>
      <c r="D23" s="54" t="s">
        <v>61</v>
      </c>
      <c r="F23" s="54" t="s">
        <v>61</v>
      </c>
      <c r="G23" s="55" t="s">
        <v>1341</v>
      </c>
      <c r="H23" s="54" t="s">
        <v>1254</v>
      </c>
      <c r="J23" s="54" t="s">
        <v>61</v>
      </c>
      <c r="K23" s="55" t="s">
        <v>1341</v>
      </c>
      <c r="L23" s="54" t="s">
        <v>1252</v>
      </c>
      <c r="N23" s="54" t="s">
        <v>1324</v>
      </c>
      <c r="O23" s="55" t="s">
        <v>1341</v>
      </c>
      <c r="P23" s="54" t="s">
        <v>61</v>
      </c>
    </row>
    <row r="24" spans="2:16" ht="12.75">
      <c r="B24" s="54" t="s">
        <v>1288</v>
      </c>
      <c r="C24" s="54" t="s">
        <v>1341</v>
      </c>
      <c r="D24" s="54" t="s">
        <v>1335</v>
      </c>
      <c r="F24" s="54" t="s">
        <v>1335</v>
      </c>
      <c r="G24" s="54" t="s">
        <v>1341</v>
      </c>
      <c r="H24" s="54" t="s">
        <v>1333</v>
      </c>
      <c r="J24" s="54" t="s">
        <v>1335</v>
      </c>
      <c r="K24" s="54" t="s">
        <v>1341</v>
      </c>
      <c r="L24" s="54" t="s">
        <v>1336</v>
      </c>
      <c r="N24" s="54" t="s">
        <v>1254</v>
      </c>
      <c r="O24" s="54" t="s">
        <v>1341</v>
      </c>
      <c r="P24" s="54" t="s">
        <v>1335</v>
      </c>
    </row>
    <row r="25" spans="2:16" ht="12.75">
      <c r="B25" s="54" t="s">
        <v>1331</v>
      </c>
      <c r="C25" s="55" t="s">
        <v>1341</v>
      </c>
      <c r="D25" s="54" t="s">
        <v>1323</v>
      </c>
      <c r="F25" s="54" t="s">
        <v>1290</v>
      </c>
      <c r="G25" s="55" t="s">
        <v>1341</v>
      </c>
      <c r="H25" s="54" t="s">
        <v>1334</v>
      </c>
      <c r="J25" s="54" t="s">
        <v>1323</v>
      </c>
      <c r="K25" s="55" t="s">
        <v>1341</v>
      </c>
      <c r="L25" s="54" t="s">
        <v>1326</v>
      </c>
      <c r="N25" s="54" t="s">
        <v>1290</v>
      </c>
      <c r="O25" s="55" t="s">
        <v>1341</v>
      </c>
      <c r="P25" s="54" t="s">
        <v>1326</v>
      </c>
    </row>
    <row r="26" spans="2:16" ht="12.75">
      <c r="B26" s="54" t="s">
        <v>1328</v>
      </c>
      <c r="C26" s="54" t="s">
        <v>1341</v>
      </c>
      <c r="D26" s="54" t="s">
        <v>1327</v>
      </c>
      <c r="F26" s="54" t="s">
        <v>1289</v>
      </c>
      <c r="G26" s="54" t="s">
        <v>1341</v>
      </c>
      <c r="H26" s="54" t="s">
        <v>1328</v>
      </c>
      <c r="J26" s="54" t="s">
        <v>1327</v>
      </c>
      <c r="K26" s="54" t="s">
        <v>1341</v>
      </c>
      <c r="L26" s="54" t="s">
        <v>1334</v>
      </c>
      <c r="N26" s="54" t="s">
        <v>1334</v>
      </c>
      <c r="O26" s="54" t="s">
        <v>1341</v>
      </c>
      <c r="P26" s="54" t="s">
        <v>1289</v>
      </c>
    </row>
    <row r="27" spans="2:16" ht="12.75">
      <c r="B27" s="54" t="s">
        <v>1291</v>
      </c>
      <c r="C27" s="55" t="s">
        <v>1341</v>
      </c>
      <c r="D27" s="54" t="s">
        <v>1324</v>
      </c>
      <c r="F27" s="54" t="s">
        <v>1256</v>
      </c>
      <c r="G27" s="55" t="s">
        <v>1341</v>
      </c>
      <c r="H27" s="54" t="s">
        <v>1291</v>
      </c>
      <c r="J27" s="54" t="s">
        <v>1290</v>
      </c>
      <c r="K27" s="55" t="s">
        <v>1341</v>
      </c>
      <c r="L27" s="54" t="s">
        <v>1324</v>
      </c>
      <c r="N27" s="54" t="s">
        <v>1328</v>
      </c>
      <c r="O27" s="55" t="s">
        <v>1341</v>
      </c>
      <c r="P27" s="54" t="s">
        <v>1256</v>
      </c>
    </row>
    <row r="28" spans="2:16" ht="12.75">
      <c r="B28" s="54" t="s">
        <v>1252</v>
      </c>
      <c r="C28" s="54" t="s">
        <v>1341</v>
      </c>
      <c r="D28" s="54" t="s">
        <v>1254</v>
      </c>
      <c r="F28" s="54" t="s">
        <v>1329</v>
      </c>
      <c r="G28" s="54" t="s">
        <v>1341</v>
      </c>
      <c r="H28" s="54" t="s">
        <v>1252</v>
      </c>
      <c r="J28" s="54" t="s">
        <v>1254</v>
      </c>
      <c r="K28" s="54" t="s">
        <v>1341</v>
      </c>
      <c r="L28" s="54" t="s">
        <v>1289</v>
      </c>
      <c r="N28" s="54" t="s">
        <v>1291</v>
      </c>
      <c r="O28" s="54" t="s">
        <v>1341</v>
      </c>
      <c r="P28" s="54" t="s">
        <v>1329</v>
      </c>
    </row>
    <row r="29" spans="2:16" ht="12.75">
      <c r="B29" s="54" t="s">
        <v>1336</v>
      </c>
      <c r="C29" s="55" t="s">
        <v>1341</v>
      </c>
      <c r="D29" s="54" t="s">
        <v>1333</v>
      </c>
      <c r="F29" s="54" t="s">
        <v>1288</v>
      </c>
      <c r="G29" s="55" t="s">
        <v>1341</v>
      </c>
      <c r="H29" s="54" t="s">
        <v>1336</v>
      </c>
      <c r="J29" s="54" t="s">
        <v>1333</v>
      </c>
      <c r="K29" s="55" t="s">
        <v>1341</v>
      </c>
      <c r="L29" s="54" t="s">
        <v>1256</v>
      </c>
      <c r="N29" s="54" t="s">
        <v>1252</v>
      </c>
      <c r="O29" s="55" t="s">
        <v>1341</v>
      </c>
      <c r="P29" s="54" t="s">
        <v>1288</v>
      </c>
    </row>
    <row r="30" spans="2:16" ht="12.75">
      <c r="B30" s="54" t="s">
        <v>1326</v>
      </c>
      <c r="C30" s="54" t="s">
        <v>1341</v>
      </c>
      <c r="D30" s="54" t="s">
        <v>1255</v>
      </c>
      <c r="F30" s="54" t="s">
        <v>1331</v>
      </c>
      <c r="G30" s="54" t="s">
        <v>1341</v>
      </c>
      <c r="H30" s="54" t="s">
        <v>1326</v>
      </c>
      <c r="J30" s="54" t="s">
        <v>1255</v>
      </c>
      <c r="K30" s="54" t="s">
        <v>1341</v>
      </c>
      <c r="L30" s="54" t="s">
        <v>1329</v>
      </c>
      <c r="N30" s="54" t="s">
        <v>1336</v>
      </c>
      <c r="O30" s="54" t="s">
        <v>1341</v>
      </c>
      <c r="P30" s="54" t="s">
        <v>1331</v>
      </c>
    </row>
    <row r="32" spans="1:16" ht="12.75">
      <c r="A32" s="54">
        <v>3</v>
      </c>
      <c r="B32" s="54" t="s">
        <v>1336</v>
      </c>
      <c r="C32" s="55" t="s">
        <v>1341</v>
      </c>
      <c r="D32" s="54" t="s">
        <v>1322</v>
      </c>
      <c r="E32" s="54">
        <v>25</v>
      </c>
      <c r="F32" s="54" t="s">
        <v>1330</v>
      </c>
      <c r="G32" s="55" t="s">
        <v>1341</v>
      </c>
      <c r="H32" s="54" t="s">
        <v>1322</v>
      </c>
      <c r="I32" s="54">
        <v>47</v>
      </c>
      <c r="J32" s="54" t="s">
        <v>1322</v>
      </c>
      <c r="K32" s="55" t="s">
        <v>1341</v>
      </c>
      <c r="L32" s="54" t="s">
        <v>1323</v>
      </c>
      <c r="M32" s="54">
        <v>69</v>
      </c>
      <c r="N32" s="54" t="s">
        <v>1322</v>
      </c>
      <c r="O32" s="55" t="s">
        <v>1341</v>
      </c>
      <c r="P32" s="54" t="s">
        <v>1331</v>
      </c>
    </row>
    <row r="33" spans="2:16" ht="12.75">
      <c r="B33" s="54" t="s">
        <v>1326</v>
      </c>
      <c r="C33" s="54" t="s">
        <v>1341</v>
      </c>
      <c r="D33" s="54" t="s">
        <v>118</v>
      </c>
      <c r="F33" s="54" t="s">
        <v>61</v>
      </c>
      <c r="G33" s="54" t="s">
        <v>1341</v>
      </c>
      <c r="H33" s="54" t="s">
        <v>118</v>
      </c>
      <c r="J33" s="54" t="s">
        <v>118</v>
      </c>
      <c r="K33" s="54" t="s">
        <v>1341</v>
      </c>
      <c r="L33" s="54" t="s">
        <v>1327</v>
      </c>
      <c r="N33" s="54" t="s">
        <v>118</v>
      </c>
      <c r="O33" s="54" t="s">
        <v>1341</v>
      </c>
      <c r="P33" s="54" t="s">
        <v>1328</v>
      </c>
    </row>
    <row r="34" spans="2:16" ht="12.75">
      <c r="B34" s="54" t="s">
        <v>1334</v>
      </c>
      <c r="C34" s="55" t="s">
        <v>1341</v>
      </c>
      <c r="D34" s="54" t="s">
        <v>1332</v>
      </c>
      <c r="F34" s="54" t="s">
        <v>1335</v>
      </c>
      <c r="G34" s="55" t="s">
        <v>1341</v>
      </c>
      <c r="H34" s="54" t="s">
        <v>1332</v>
      </c>
      <c r="J34" s="54" t="s">
        <v>1332</v>
      </c>
      <c r="K34" s="55" t="s">
        <v>1341</v>
      </c>
      <c r="L34" s="54" t="s">
        <v>1324</v>
      </c>
      <c r="N34" s="54" t="s">
        <v>1332</v>
      </c>
      <c r="O34" s="55" t="s">
        <v>1341</v>
      </c>
      <c r="P34" s="54" t="s">
        <v>1291</v>
      </c>
    </row>
    <row r="35" spans="2:16" ht="12.75">
      <c r="B35" s="54" t="s">
        <v>1330</v>
      </c>
      <c r="C35" s="54" t="s">
        <v>1341</v>
      </c>
      <c r="D35" s="54" t="s">
        <v>1290</v>
      </c>
      <c r="F35" s="54" t="s">
        <v>1254</v>
      </c>
      <c r="G35" s="54" t="s">
        <v>1341</v>
      </c>
      <c r="H35" s="54" t="s">
        <v>1323</v>
      </c>
      <c r="J35" s="54" t="s">
        <v>1330</v>
      </c>
      <c r="K35" s="54" t="s">
        <v>1341</v>
      </c>
      <c r="L35" s="54" t="s">
        <v>1254</v>
      </c>
      <c r="N35" s="54" t="s">
        <v>1330</v>
      </c>
      <c r="O35" s="54" t="s">
        <v>1341</v>
      </c>
      <c r="P35" s="54" t="s">
        <v>1252</v>
      </c>
    </row>
    <row r="36" spans="2:16" ht="12.75">
      <c r="B36" s="54" t="s">
        <v>61</v>
      </c>
      <c r="C36" s="55" t="s">
        <v>1341</v>
      </c>
      <c r="D36" s="54" t="s">
        <v>1289</v>
      </c>
      <c r="F36" s="54" t="s">
        <v>1333</v>
      </c>
      <c r="G36" s="55" t="s">
        <v>1341</v>
      </c>
      <c r="H36" s="54" t="s">
        <v>1327</v>
      </c>
      <c r="J36" s="54" t="s">
        <v>61</v>
      </c>
      <c r="K36" s="55" t="s">
        <v>1341</v>
      </c>
      <c r="L36" s="54" t="s">
        <v>1333</v>
      </c>
      <c r="N36" s="54" t="s">
        <v>61</v>
      </c>
      <c r="O36" s="55" t="s">
        <v>1341</v>
      </c>
      <c r="P36" s="54" t="s">
        <v>1336</v>
      </c>
    </row>
    <row r="37" spans="2:16" ht="12.75">
      <c r="B37" s="54" t="s">
        <v>1335</v>
      </c>
      <c r="C37" s="54" t="s">
        <v>1341</v>
      </c>
      <c r="D37" s="54" t="s">
        <v>1256</v>
      </c>
      <c r="F37" s="54" t="s">
        <v>1255</v>
      </c>
      <c r="G37" s="54" t="s">
        <v>1341</v>
      </c>
      <c r="H37" s="54" t="s">
        <v>1324</v>
      </c>
      <c r="J37" s="54" t="s">
        <v>1335</v>
      </c>
      <c r="K37" s="54" t="s">
        <v>1341</v>
      </c>
      <c r="L37" s="54" t="s">
        <v>1255</v>
      </c>
      <c r="N37" s="54" t="s">
        <v>1335</v>
      </c>
      <c r="O37" s="54" t="s">
        <v>1341</v>
      </c>
      <c r="P37" s="54" t="s">
        <v>1326</v>
      </c>
    </row>
    <row r="38" spans="2:16" ht="12.75">
      <c r="B38" s="54" t="s">
        <v>1329</v>
      </c>
      <c r="C38" s="55" t="s">
        <v>1341</v>
      </c>
      <c r="D38" s="54" t="s">
        <v>1323</v>
      </c>
      <c r="F38" s="54" t="s">
        <v>1329</v>
      </c>
      <c r="G38" s="55" t="s">
        <v>1341</v>
      </c>
      <c r="H38" s="54" t="s">
        <v>1290</v>
      </c>
      <c r="J38" s="54" t="s">
        <v>1290</v>
      </c>
      <c r="K38" s="55" t="s">
        <v>1341</v>
      </c>
      <c r="L38" s="54" t="s">
        <v>1328</v>
      </c>
      <c r="N38" s="54" t="s">
        <v>1323</v>
      </c>
      <c r="O38" s="55" t="s">
        <v>1341</v>
      </c>
      <c r="P38" s="54" t="s">
        <v>1334</v>
      </c>
    </row>
    <row r="39" spans="2:16" ht="12.75">
      <c r="B39" s="54" t="s">
        <v>1288</v>
      </c>
      <c r="C39" s="54" t="s">
        <v>1341</v>
      </c>
      <c r="D39" s="54" t="s">
        <v>1327</v>
      </c>
      <c r="F39" s="54" t="s">
        <v>1288</v>
      </c>
      <c r="G39" s="54" t="s">
        <v>1341</v>
      </c>
      <c r="H39" s="54" t="s">
        <v>1289</v>
      </c>
      <c r="J39" s="54" t="s">
        <v>1289</v>
      </c>
      <c r="K39" s="54" t="s">
        <v>1341</v>
      </c>
      <c r="L39" s="54" t="s">
        <v>1291</v>
      </c>
      <c r="N39" s="54" t="s">
        <v>1327</v>
      </c>
      <c r="O39" s="54" t="s">
        <v>1341</v>
      </c>
      <c r="P39" s="54" t="s">
        <v>1290</v>
      </c>
    </row>
    <row r="40" spans="2:16" ht="12.75">
      <c r="B40" s="54" t="s">
        <v>1331</v>
      </c>
      <c r="C40" s="55" t="s">
        <v>1341</v>
      </c>
      <c r="D40" s="54" t="s">
        <v>1324</v>
      </c>
      <c r="F40" s="54" t="s">
        <v>1331</v>
      </c>
      <c r="G40" s="55" t="s">
        <v>1341</v>
      </c>
      <c r="H40" s="54" t="s">
        <v>1256</v>
      </c>
      <c r="J40" s="54" t="s">
        <v>1256</v>
      </c>
      <c r="K40" s="55" t="s">
        <v>1341</v>
      </c>
      <c r="L40" s="54" t="s">
        <v>1252</v>
      </c>
      <c r="N40" s="54" t="s">
        <v>1324</v>
      </c>
      <c r="O40" s="55" t="s">
        <v>1341</v>
      </c>
      <c r="P40" s="54" t="s">
        <v>1289</v>
      </c>
    </row>
    <row r="41" spans="2:16" ht="12.75">
      <c r="B41" s="54" t="s">
        <v>1328</v>
      </c>
      <c r="C41" s="54" t="s">
        <v>1341</v>
      </c>
      <c r="D41" s="54" t="s">
        <v>1254</v>
      </c>
      <c r="F41" s="54" t="s">
        <v>1336</v>
      </c>
      <c r="G41" s="54" t="s">
        <v>1341</v>
      </c>
      <c r="H41" s="54" t="s">
        <v>1328</v>
      </c>
      <c r="J41" s="54" t="s">
        <v>1329</v>
      </c>
      <c r="K41" s="54" t="s">
        <v>1341</v>
      </c>
      <c r="L41" s="54" t="s">
        <v>1336</v>
      </c>
      <c r="N41" s="54" t="s">
        <v>1254</v>
      </c>
      <c r="O41" s="54" t="s">
        <v>1341</v>
      </c>
      <c r="P41" s="54" t="s">
        <v>1256</v>
      </c>
    </row>
    <row r="42" spans="2:16" ht="12.75">
      <c r="B42" s="54" t="s">
        <v>1291</v>
      </c>
      <c r="C42" s="55" t="s">
        <v>1341</v>
      </c>
      <c r="D42" s="54" t="s">
        <v>1333</v>
      </c>
      <c r="F42" s="54" t="s">
        <v>1326</v>
      </c>
      <c r="G42" s="55" t="s">
        <v>1341</v>
      </c>
      <c r="H42" s="54" t="s">
        <v>1291</v>
      </c>
      <c r="J42" s="54" t="s">
        <v>1288</v>
      </c>
      <c r="K42" s="55" t="s">
        <v>1341</v>
      </c>
      <c r="L42" s="54" t="s">
        <v>1326</v>
      </c>
      <c r="N42" s="54" t="s">
        <v>1333</v>
      </c>
      <c r="O42" s="55" t="s">
        <v>1341</v>
      </c>
      <c r="P42" s="54" t="s">
        <v>1329</v>
      </c>
    </row>
    <row r="43" spans="2:16" ht="12.75">
      <c r="B43" s="54" t="s">
        <v>1252</v>
      </c>
      <c r="C43" s="54" t="s">
        <v>1341</v>
      </c>
      <c r="D43" s="54" t="s">
        <v>1255</v>
      </c>
      <c r="F43" s="54" t="s">
        <v>1334</v>
      </c>
      <c r="G43" s="54" t="s">
        <v>1341</v>
      </c>
      <c r="H43" s="54" t="s">
        <v>1252</v>
      </c>
      <c r="J43" s="54" t="s">
        <v>1331</v>
      </c>
      <c r="K43" s="54" t="s">
        <v>1341</v>
      </c>
      <c r="L43" s="54" t="s">
        <v>1334</v>
      </c>
      <c r="N43" s="54" t="s">
        <v>1255</v>
      </c>
      <c r="O43" s="54" t="s">
        <v>1341</v>
      </c>
      <c r="P43" s="54" t="s">
        <v>1288</v>
      </c>
    </row>
    <row r="45" spans="1:16" ht="12.75">
      <c r="A45" s="54">
        <v>4</v>
      </c>
      <c r="B45" s="54" t="s">
        <v>1322</v>
      </c>
      <c r="C45" s="55" t="s">
        <v>1341</v>
      </c>
      <c r="D45" s="54" t="s">
        <v>1332</v>
      </c>
      <c r="E45" s="54">
        <v>26</v>
      </c>
      <c r="F45" s="54" t="s">
        <v>118</v>
      </c>
      <c r="G45" s="54" t="s">
        <v>1341</v>
      </c>
      <c r="H45" s="54" t="s">
        <v>1332</v>
      </c>
      <c r="I45" s="54">
        <v>48</v>
      </c>
      <c r="J45" s="54" t="s">
        <v>1254</v>
      </c>
      <c r="K45" s="55" t="s">
        <v>1341</v>
      </c>
      <c r="L45" s="54" t="s">
        <v>1322</v>
      </c>
      <c r="M45" s="54">
        <v>70</v>
      </c>
      <c r="N45" s="54" t="s">
        <v>118</v>
      </c>
      <c r="O45" s="54" t="s">
        <v>1341</v>
      </c>
      <c r="P45" s="54" t="s">
        <v>1332</v>
      </c>
    </row>
    <row r="46" spans="2:16" ht="12.75">
      <c r="B46" s="54" t="s">
        <v>1330</v>
      </c>
      <c r="C46" s="54" t="s">
        <v>1341</v>
      </c>
      <c r="D46" s="54" t="s">
        <v>1335</v>
      </c>
      <c r="F46" s="54" t="s">
        <v>61</v>
      </c>
      <c r="G46" s="54" t="s">
        <v>1341</v>
      </c>
      <c r="H46" s="54" t="s">
        <v>1335</v>
      </c>
      <c r="J46" s="54" t="s">
        <v>1333</v>
      </c>
      <c r="K46" s="54" t="s">
        <v>1341</v>
      </c>
      <c r="L46" s="54" t="s">
        <v>118</v>
      </c>
      <c r="N46" s="54" t="s">
        <v>61</v>
      </c>
      <c r="O46" s="54" t="s">
        <v>1341</v>
      </c>
      <c r="P46" s="54" t="s">
        <v>1335</v>
      </c>
    </row>
    <row r="47" spans="2:16" ht="12.75">
      <c r="B47" s="54" t="s">
        <v>1323</v>
      </c>
      <c r="C47" s="55" t="s">
        <v>1341</v>
      </c>
      <c r="D47" s="54" t="s">
        <v>1324</v>
      </c>
      <c r="F47" s="54" t="s">
        <v>1327</v>
      </c>
      <c r="G47" s="54" t="s">
        <v>1341</v>
      </c>
      <c r="H47" s="54" t="s">
        <v>1324</v>
      </c>
      <c r="J47" s="54" t="s">
        <v>1255</v>
      </c>
      <c r="K47" s="55" t="s">
        <v>1341</v>
      </c>
      <c r="L47" s="54" t="s">
        <v>1332</v>
      </c>
      <c r="N47" s="54" t="s">
        <v>1327</v>
      </c>
      <c r="O47" s="54" t="s">
        <v>1341</v>
      </c>
      <c r="P47" s="54" t="s">
        <v>1324</v>
      </c>
    </row>
    <row r="48" spans="2:16" ht="12.75">
      <c r="B48" s="54" t="s">
        <v>1254</v>
      </c>
      <c r="C48" s="54" t="s">
        <v>1341</v>
      </c>
      <c r="D48" s="54" t="s">
        <v>1255</v>
      </c>
      <c r="F48" s="54" t="s">
        <v>1333</v>
      </c>
      <c r="G48" s="54" t="s">
        <v>1341</v>
      </c>
      <c r="H48" s="54" t="s">
        <v>1255</v>
      </c>
      <c r="J48" s="54" t="s">
        <v>1323</v>
      </c>
      <c r="K48" s="54" t="s">
        <v>1341</v>
      </c>
      <c r="L48" s="54" t="s">
        <v>1330</v>
      </c>
      <c r="N48" s="54" t="s">
        <v>1333</v>
      </c>
      <c r="O48" s="54" t="s">
        <v>1341</v>
      </c>
      <c r="P48" s="54" t="s">
        <v>1255</v>
      </c>
    </row>
    <row r="49" spans="2:16" ht="12.75">
      <c r="B49" s="54" t="s">
        <v>1290</v>
      </c>
      <c r="C49" s="55" t="s">
        <v>1341</v>
      </c>
      <c r="D49" s="54" t="s">
        <v>1256</v>
      </c>
      <c r="F49" s="54" t="s">
        <v>1289</v>
      </c>
      <c r="G49" s="54" t="s">
        <v>1341</v>
      </c>
      <c r="H49" s="54" t="s">
        <v>1256</v>
      </c>
      <c r="J49" s="54" t="s">
        <v>1327</v>
      </c>
      <c r="K49" s="55" t="s">
        <v>1341</v>
      </c>
      <c r="L49" s="54" t="s">
        <v>61</v>
      </c>
      <c r="N49" s="54" t="s">
        <v>1289</v>
      </c>
      <c r="O49" s="54" t="s">
        <v>1341</v>
      </c>
      <c r="P49" s="54" t="s">
        <v>1256</v>
      </c>
    </row>
    <row r="50" spans="2:16" ht="12.75">
      <c r="B50" s="54" t="s">
        <v>1329</v>
      </c>
      <c r="C50" s="54" t="s">
        <v>1341</v>
      </c>
      <c r="D50" s="54" t="s">
        <v>1331</v>
      </c>
      <c r="F50" s="54" t="s">
        <v>1288</v>
      </c>
      <c r="G50" s="54" t="s">
        <v>1341</v>
      </c>
      <c r="H50" s="54" t="s">
        <v>1331</v>
      </c>
      <c r="J50" s="54" t="s">
        <v>1324</v>
      </c>
      <c r="K50" s="54" t="s">
        <v>1341</v>
      </c>
      <c r="L50" s="54" t="s">
        <v>1335</v>
      </c>
      <c r="N50" s="54" t="s">
        <v>1288</v>
      </c>
      <c r="O50" s="54" t="s">
        <v>1341</v>
      </c>
      <c r="P50" s="54" t="s">
        <v>1331</v>
      </c>
    </row>
    <row r="51" spans="2:16" ht="12.75">
      <c r="B51" s="54" t="s">
        <v>1328</v>
      </c>
      <c r="C51" s="55" t="s">
        <v>1341</v>
      </c>
      <c r="D51" s="54" t="s">
        <v>1252</v>
      </c>
      <c r="F51" s="54" t="s">
        <v>1291</v>
      </c>
      <c r="G51" s="54" t="s">
        <v>1341</v>
      </c>
      <c r="H51" s="54" t="s">
        <v>1252</v>
      </c>
      <c r="J51" s="54" t="s">
        <v>1336</v>
      </c>
      <c r="K51" s="55" t="s">
        <v>1341</v>
      </c>
      <c r="L51" s="54" t="s">
        <v>1290</v>
      </c>
      <c r="N51" s="54" t="s">
        <v>1291</v>
      </c>
      <c r="O51" s="54" t="s">
        <v>1341</v>
      </c>
      <c r="P51" s="54" t="s">
        <v>1252</v>
      </c>
    </row>
    <row r="52" spans="2:16" ht="12.75">
      <c r="B52" s="54" t="s">
        <v>1336</v>
      </c>
      <c r="C52" s="54" t="s">
        <v>1341</v>
      </c>
      <c r="D52" s="54" t="s">
        <v>1334</v>
      </c>
      <c r="F52" s="54" t="s">
        <v>1326</v>
      </c>
      <c r="G52" s="54" t="s">
        <v>1341</v>
      </c>
      <c r="H52" s="54" t="s">
        <v>1334</v>
      </c>
      <c r="J52" s="54" t="s">
        <v>1326</v>
      </c>
      <c r="K52" s="54" t="s">
        <v>1341</v>
      </c>
      <c r="L52" s="54" t="s">
        <v>1289</v>
      </c>
      <c r="N52" s="54" t="s">
        <v>1326</v>
      </c>
      <c r="O52" s="54" t="s">
        <v>1341</v>
      </c>
      <c r="P52" s="54" t="s">
        <v>1334</v>
      </c>
    </row>
    <row r="53" spans="10:12" ht="12.75">
      <c r="J53" s="54" t="s">
        <v>1334</v>
      </c>
      <c r="K53" s="55" t="s">
        <v>1341</v>
      </c>
      <c r="L53" s="54" t="s">
        <v>1256</v>
      </c>
    </row>
    <row r="54" spans="1:16" ht="12.75">
      <c r="A54" s="54">
        <v>5</v>
      </c>
      <c r="B54" s="54" t="s">
        <v>1331</v>
      </c>
      <c r="C54" s="55" t="s">
        <v>1341</v>
      </c>
      <c r="D54" s="54" t="s">
        <v>1322</v>
      </c>
      <c r="E54" s="54">
        <v>27</v>
      </c>
      <c r="F54" s="54" t="s">
        <v>1324</v>
      </c>
      <c r="G54" s="55" t="s">
        <v>1341</v>
      </c>
      <c r="H54" s="54" t="s">
        <v>1322</v>
      </c>
      <c r="J54" s="54" t="s">
        <v>1328</v>
      </c>
      <c r="K54" s="54" t="s">
        <v>1341</v>
      </c>
      <c r="L54" s="54" t="s">
        <v>1329</v>
      </c>
      <c r="M54" s="54">
        <v>71</v>
      </c>
      <c r="N54" s="54" t="s">
        <v>1322</v>
      </c>
      <c r="O54" s="55" t="s">
        <v>1341</v>
      </c>
      <c r="P54" s="54" t="s">
        <v>1254</v>
      </c>
    </row>
    <row r="55" spans="2:16" ht="12.75">
      <c r="B55" s="54" t="s">
        <v>1328</v>
      </c>
      <c r="C55" s="54" t="s">
        <v>1341</v>
      </c>
      <c r="D55" s="54" t="s">
        <v>118</v>
      </c>
      <c r="F55" s="54" t="s">
        <v>1254</v>
      </c>
      <c r="G55" s="54" t="s">
        <v>1341</v>
      </c>
      <c r="H55" s="54" t="s">
        <v>118</v>
      </c>
      <c r="J55" s="54" t="s">
        <v>1291</v>
      </c>
      <c r="K55" s="55" t="s">
        <v>1341</v>
      </c>
      <c r="L55" s="54" t="s">
        <v>1288</v>
      </c>
      <c r="N55" s="54" t="s">
        <v>118</v>
      </c>
      <c r="O55" s="54" t="s">
        <v>1341</v>
      </c>
      <c r="P55" s="54" t="s">
        <v>1333</v>
      </c>
    </row>
    <row r="56" spans="2:16" ht="12.75">
      <c r="B56" s="54" t="s">
        <v>1291</v>
      </c>
      <c r="C56" s="55" t="s">
        <v>1341</v>
      </c>
      <c r="D56" s="54" t="s">
        <v>1332</v>
      </c>
      <c r="F56" s="54" t="s">
        <v>1333</v>
      </c>
      <c r="G56" s="55" t="s">
        <v>1341</v>
      </c>
      <c r="H56" s="54" t="s">
        <v>1332</v>
      </c>
      <c r="J56" s="54" t="s">
        <v>1252</v>
      </c>
      <c r="K56" s="54" t="s">
        <v>1341</v>
      </c>
      <c r="L56" s="54" t="s">
        <v>1331</v>
      </c>
      <c r="N56" s="54" t="s">
        <v>1332</v>
      </c>
      <c r="O56" s="55" t="s">
        <v>1341</v>
      </c>
      <c r="P56" s="54" t="s">
        <v>1255</v>
      </c>
    </row>
    <row r="57" spans="2:16" ht="12.75">
      <c r="B57" s="54" t="s">
        <v>1252</v>
      </c>
      <c r="C57" s="54" t="s">
        <v>1341</v>
      </c>
      <c r="D57" s="54" t="s">
        <v>1330</v>
      </c>
      <c r="F57" s="54" t="s">
        <v>1255</v>
      </c>
      <c r="G57" s="54" t="s">
        <v>1341</v>
      </c>
      <c r="H57" s="54" t="s">
        <v>1330</v>
      </c>
      <c r="N57" s="54" t="s">
        <v>1330</v>
      </c>
      <c r="O57" s="54" t="s">
        <v>1341</v>
      </c>
      <c r="P57" s="54" t="s">
        <v>1323</v>
      </c>
    </row>
    <row r="58" spans="2:16" ht="12.75">
      <c r="B58" s="54" t="s">
        <v>1336</v>
      </c>
      <c r="C58" s="55" t="s">
        <v>1341</v>
      </c>
      <c r="D58" s="54" t="s">
        <v>61</v>
      </c>
      <c r="F58" s="54" t="s">
        <v>1323</v>
      </c>
      <c r="G58" s="55" t="s">
        <v>1341</v>
      </c>
      <c r="H58" s="54" t="s">
        <v>61</v>
      </c>
      <c r="I58" s="54">
        <v>49</v>
      </c>
      <c r="J58" s="54" t="s">
        <v>1322</v>
      </c>
      <c r="K58" s="55" t="s">
        <v>1341</v>
      </c>
      <c r="L58" s="54" t="s">
        <v>1290</v>
      </c>
      <c r="N58" s="54" t="s">
        <v>61</v>
      </c>
      <c r="O58" s="55" t="s">
        <v>1341</v>
      </c>
      <c r="P58" s="54" t="s">
        <v>1327</v>
      </c>
    </row>
    <row r="59" spans="2:16" ht="12.75">
      <c r="B59" s="54" t="s">
        <v>1326</v>
      </c>
      <c r="C59" s="54" t="s">
        <v>1341</v>
      </c>
      <c r="D59" s="54" t="s">
        <v>1335</v>
      </c>
      <c r="F59" s="54" t="s">
        <v>1327</v>
      </c>
      <c r="G59" s="54" t="s">
        <v>1341</v>
      </c>
      <c r="H59" s="54" t="s">
        <v>1335</v>
      </c>
      <c r="J59" s="54" t="s">
        <v>118</v>
      </c>
      <c r="K59" s="54" t="s">
        <v>1341</v>
      </c>
      <c r="L59" s="54" t="s">
        <v>1289</v>
      </c>
      <c r="N59" s="54" t="s">
        <v>1335</v>
      </c>
      <c r="O59" s="54" t="s">
        <v>1341</v>
      </c>
      <c r="P59" s="54" t="s">
        <v>1324</v>
      </c>
    </row>
    <row r="60" spans="2:16" ht="12.75">
      <c r="B60" s="54" t="s">
        <v>1334</v>
      </c>
      <c r="C60" s="55" t="s">
        <v>1341</v>
      </c>
      <c r="D60" s="54" t="s">
        <v>1323</v>
      </c>
      <c r="F60" s="54" t="s">
        <v>1252</v>
      </c>
      <c r="G60" s="55" t="s">
        <v>1341</v>
      </c>
      <c r="H60" s="54" t="s">
        <v>1290</v>
      </c>
      <c r="J60" s="54" t="s">
        <v>1332</v>
      </c>
      <c r="K60" s="55" t="s">
        <v>1341</v>
      </c>
      <c r="L60" s="54" t="s">
        <v>1256</v>
      </c>
      <c r="N60" s="54" t="s">
        <v>1290</v>
      </c>
      <c r="O60" s="55" t="s">
        <v>1341</v>
      </c>
      <c r="P60" s="54" t="s">
        <v>1336</v>
      </c>
    </row>
    <row r="61" spans="2:16" ht="12.75">
      <c r="B61" s="54" t="s">
        <v>1290</v>
      </c>
      <c r="C61" s="54" t="s">
        <v>1341</v>
      </c>
      <c r="D61" s="54" t="s">
        <v>1327</v>
      </c>
      <c r="F61" s="54" t="s">
        <v>1336</v>
      </c>
      <c r="G61" s="54" t="s">
        <v>1341</v>
      </c>
      <c r="H61" s="54" t="s">
        <v>1289</v>
      </c>
      <c r="J61" s="54" t="s">
        <v>1330</v>
      </c>
      <c r="K61" s="54" t="s">
        <v>1341</v>
      </c>
      <c r="L61" s="54" t="s">
        <v>1329</v>
      </c>
      <c r="N61" s="54" t="s">
        <v>1289</v>
      </c>
      <c r="O61" s="54" t="s">
        <v>1341</v>
      </c>
      <c r="P61" s="54" t="s">
        <v>1326</v>
      </c>
    </row>
    <row r="62" spans="2:16" ht="12.75">
      <c r="B62" s="54" t="s">
        <v>1289</v>
      </c>
      <c r="C62" s="55" t="s">
        <v>1341</v>
      </c>
      <c r="D62" s="54" t="s">
        <v>1324</v>
      </c>
      <c r="F62" s="54" t="s">
        <v>1326</v>
      </c>
      <c r="G62" s="55" t="s">
        <v>1341</v>
      </c>
      <c r="H62" s="54" t="s">
        <v>1256</v>
      </c>
      <c r="J62" s="54" t="s">
        <v>61</v>
      </c>
      <c r="K62" s="55" t="s">
        <v>1341</v>
      </c>
      <c r="L62" s="54" t="s">
        <v>1288</v>
      </c>
      <c r="N62" s="54" t="s">
        <v>1256</v>
      </c>
      <c r="O62" s="55" t="s">
        <v>1341</v>
      </c>
      <c r="P62" s="54" t="s">
        <v>1334</v>
      </c>
    </row>
    <row r="63" spans="2:16" ht="12.75">
      <c r="B63" s="54" t="s">
        <v>1256</v>
      </c>
      <c r="C63" s="54" t="s">
        <v>1341</v>
      </c>
      <c r="D63" s="54" t="s">
        <v>1254</v>
      </c>
      <c r="F63" s="54" t="s">
        <v>1334</v>
      </c>
      <c r="G63" s="54" t="s">
        <v>1341</v>
      </c>
      <c r="H63" s="54" t="s">
        <v>1329</v>
      </c>
      <c r="J63" s="54" t="s">
        <v>1335</v>
      </c>
      <c r="K63" s="54" t="s">
        <v>1341</v>
      </c>
      <c r="L63" s="54" t="s">
        <v>1331</v>
      </c>
      <c r="N63" s="54" t="s">
        <v>1329</v>
      </c>
      <c r="O63" s="54" t="s">
        <v>1341</v>
      </c>
      <c r="P63" s="54" t="s">
        <v>1328</v>
      </c>
    </row>
    <row r="64" spans="2:16" ht="12.75">
      <c r="B64" s="54" t="s">
        <v>1329</v>
      </c>
      <c r="C64" s="55" t="s">
        <v>1341</v>
      </c>
      <c r="D64" s="54" t="s">
        <v>1333</v>
      </c>
      <c r="F64" s="54" t="s">
        <v>1328</v>
      </c>
      <c r="G64" s="55" t="s">
        <v>1341</v>
      </c>
      <c r="H64" s="54" t="s">
        <v>1288</v>
      </c>
      <c r="J64" s="54" t="s">
        <v>1323</v>
      </c>
      <c r="K64" s="55" t="s">
        <v>1341</v>
      </c>
      <c r="L64" s="54" t="s">
        <v>1328</v>
      </c>
      <c r="N64" s="54" t="s">
        <v>1288</v>
      </c>
      <c r="O64" s="55" t="s">
        <v>1341</v>
      </c>
      <c r="P64" s="54" t="s">
        <v>1291</v>
      </c>
    </row>
    <row r="65" spans="2:16" ht="12.75">
      <c r="B65" s="54" t="s">
        <v>1288</v>
      </c>
      <c r="C65" s="54" t="s">
        <v>1341</v>
      </c>
      <c r="D65" s="54" t="s">
        <v>1255</v>
      </c>
      <c r="F65" s="54" t="s">
        <v>1291</v>
      </c>
      <c r="G65" s="54" t="s">
        <v>1341</v>
      </c>
      <c r="H65" s="54" t="s">
        <v>1331</v>
      </c>
      <c r="J65" s="54" t="s">
        <v>1327</v>
      </c>
      <c r="K65" s="54" t="s">
        <v>1341</v>
      </c>
      <c r="L65" s="54" t="s">
        <v>1291</v>
      </c>
      <c r="N65" s="54" t="s">
        <v>1331</v>
      </c>
      <c r="O65" s="54" t="s">
        <v>1341</v>
      </c>
      <c r="P65" s="54" t="s">
        <v>1252</v>
      </c>
    </row>
    <row r="66" spans="7:12" ht="12.75">
      <c r="G66" s="55"/>
      <c r="J66" s="54" t="s">
        <v>1324</v>
      </c>
      <c r="K66" s="55" t="s">
        <v>1341</v>
      </c>
      <c r="L66" s="54" t="s">
        <v>1252</v>
      </c>
    </row>
    <row r="67" spans="1:16" ht="12.75">
      <c r="A67" s="54">
        <v>6</v>
      </c>
      <c r="B67" s="54" t="s">
        <v>1322</v>
      </c>
      <c r="C67" s="55" t="s">
        <v>1341</v>
      </c>
      <c r="D67" s="54" t="s">
        <v>1252</v>
      </c>
      <c r="E67" s="54">
        <v>28</v>
      </c>
      <c r="F67" s="54" t="s">
        <v>1328</v>
      </c>
      <c r="G67" s="55" t="s">
        <v>1341</v>
      </c>
      <c r="H67" s="54" t="s">
        <v>1322</v>
      </c>
      <c r="J67" s="54" t="s">
        <v>1254</v>
      </c>
      <c r="K67" s="54" t="s">
        <v>1341</v>
      </c>
      <c r="L67" s="54" t="s">
        <v>1336</v>
      </c>
      <c r="M67" s="54">
        <v>72</v>
      </c>
      <c r="N67" s="54" t="s">
        <v>1322</v>
      </c>
      <c r="O67" s="55" t="s">
        <v>1341</v>
      </c>
      <c r="P67" s="54" t="s">
        <v>1255</v>
      </c>
    </row>
    <row r="68" spans="2:16" ht="12.75">
      <c r="B68" s="54" t="s">
        <v>118</v>
      </c>
      <c r="C68" s="54" t="s">
        <v>1341</v>
      </c>
      <c r="D68" s="54" t="s">
        <v>1336</v>
      </c>
      <c r="F68" s="54" t="s">
        <v>1291</v>
      </c>
      <c r="G68" s="54" t="s">
        <v>1341</v>
      </c>
      <c r="H68" s="54" t="s">
        <v>118</v>
      </c>
      <c r="J68" s="54" t="s">
        <v>1333</v>
      </c>
      <c r="K68" s="55" t="s">
        <v>1341</v>
      </c>
      <c r="L68" s="54" t="s">
        <v>1326</v>
      </c>
      <c r="N68" s="54" t="s">
        <v>118</v>
      </c>
      <c r="O68" s="54" t="s">
        <v>1341</v>
      </c>
      <c r="P68" s="54" t="s">
        <v>1323</v>
      </c>
    </row>
    <row r="69" spans="2:16" ht="12.75">
      <c r="B69" s="54" t="s">
        <v>1332</v>
      </c>
      <c r="C69" s="55" t="s">
        <v>1341</v>
      </c>
      <c r="D69" s="54" t="s">
        <v>1326</v>
      </c>
      <c r="F69" s="54" t="s">
        <v>1252</v>
      </c>
      <c r="G69" s="55" t="s">
        <v>1341</v>
      </c>
      <c r="H69" s="54" t="s">
        <v>1332</v>
      </c>
      <c r="J69" s="54" t="s">
        <v>1255</v>
      </c>
      <c r="K69" s="54" t="s">
        <v>1341</v>
      </c>
      <c r="L69" s="54" t="s">
        <v>1334</v>
      </c>
      <c r="N69" s="54" t="s">
        <v>1332</v>
      </c>
      <c r="O69" s="55" t="s">
        <v>1341</v>
      </c>
      <c r="P69" s="54" t="s">
        <v>1327</v>
      </c>
    </row>
    <row r="70" spans="2:16" ht="12.75">
      <c r="B70" s="54" t="s">
        <v>1330</v>
      </c>
      <c r="C70" s="54" t="s">
        <v>1341</v>
      </c>
      <c r="D70" s="54" t="s">
        <v>1334</v>
      </c>
      <c r="F70" s="54" t="s">
        <v>1336</v>
      </c>
      <c r="G70" s="54" t="s">
        <v>1341</v>
      </c>
      <c r="H70" s="54" t="s">
        <v>1330</v>
      </c>
      <c r="N70" s="54" t="s">
        <v>1330</v>
      </c>
      <c r="O70" s="54" t="s">
        <v>1341</v>
      </c>
      <c r="P70" s="54" t="s">
        <v>1324</v>
      </c>
    </row>
    <row r="71" spans="2:16" ht="12.75">
      <c r="B71" s="54" t="s">
        <v>61</v>
      </c>
      <c r="C71" s="55" t="s">
        <v>1341</v>
      </c>
      <c r="D71" s="54" t="s">
        <v>1290</v>
      </c>
      <c r="F71" s="54" t="s">
        <v>1326</v>
      </c>
      <c r="G71" s="55" t="s">
        <v>1341</v>
      </c>
      <c r="H71" s="54" t="s">
        <v>61</v>
      </c>
      <c r="I71" s="54">
        <v>50</v>
      </c>
      <c r="J71" s="54" t="s">
        <v>1329</v>
      </c>
      <c r="K71" s="55" t="s">
        <v>1341</v>
      </c>
      <c r="L71" s="54" t="s">
        <v>1322</v>
      </c>
      <c r="N71" s="54" t="s">
        <v>61</v>
      </c>
      <c r="O71" s="55" t="s">
        <v>1341</v>
      </c>
      <c r="P71" s="54" t="s">
        <v>1254</v>
      </c>
    </row>
    <row r="72" spans="2:16" ht="12.75">
      <c r="B72" s="54" t="s">
        <v>1335</v>
      </c>
      <c r="C72" s="54" t="s">
        <v>1341</v>
      </c>
      <c r="D72" s="54" t="s">
        <v>1289</v>
      </c>
      <c r="F72" s="54" t="s">
        <v>1334</v>
      </c>
      <c r="G72" s="54" t="s">
        <v>1341</v>
      </c>
      <c r="H72" s="54" t="s">
        <v>1335</v>
      </c>
      <c r="J72" s="54" t="s">
        <v>1288</v>
      </c>
      <c r="K72" s="54" t="s">
        <v>1341</v>
      </c>
      <c r="L72" s="54" t="s">
        <v>118</v>
      </c>
      <c r="N72" s="54" t="s">
        <v>1335</v>
      </c>
      <c r="O72" s="54" t="s">
        <v>1341</v>
      </c>
      <c r="P72" s="54" t="s">
        <v>1333</v>
      </c>
    </row>
    <row r="73" spans="2:16" ht="12.75">
      <c r="B73" s="54" t="s">
        <v>1323</v>
      </c>
      <c r="C73" s="55" t="s">
        <v>1341</v>
      </c>
      <c r="D73" s="54" t="s">
        <v>1256</v>
      </c>
      <c r="F73" s="54" t="s">
        <v>1290</v>
      </c>
      <c r="G73" s="55" t="s">
        <v>1341</v>
      </c>
      <c r="H73" s="54" t="s">
        <v>1323</v>
      </c>
      <c r="J73" s="54" t="s">
        <v>1331</v>
      </c>
      <c r="K73" s="55" t="s">
        <v>1341</v>
      </c>
      <c r="L73" s="54" t="s">
        <v>1332</v>
      </c>
      <c r="N73" s="54" t="s">
        <v>1290</v>
      </c>
      <c r="O73" s="55" t="s">
        <v>1341</v>
      </c>
      <c r="P73" s="54" t="s">
        <v>1334</v>
      </c>
    </row>
    <row r="74" spans="2:16" ht="12.75">
      <c r="B74" s="54" t="s">
        <v>1327</v>
      </c>
      <c r="C74" s="54" t="s">
        <v>1341</v>
      </c>
      <c r="D74" s="54" t="s">
        <v>1329</v>
      </c>
      <c r="F74" s="54" t="s">
        <v>1289</v>
      </c>
      <c r="G74" s="54" t="s">
        <v>1341</v>
      </c>
      <c r="H74" s="54" t="s">
        <v>1327</v>
      </c>
      <c r="J74" s="54" t="s">
        <v>1328</v>
      </c>
      <c r="K74" s="54" t="s">
        <v>1341</v>
      </c>
      <c r="L74" s="54" t="s">
        <v>1330</v>
      </c>
      <c r="N74" s="54" t="s">
        <v>1289</v>
      </c>
      <c r="O74" s="54" t="s">
        <v>1341</v>
      </c>
      <c r="P74" s="54" t="s">
        <v>1328</v>
      </c>
    </row>
    <row r="75" spans="2:16" ht="12.75">
      <c r="B75" s="54" t="s">
        <v>1324</v>
      </c>
      <c r="C75" s="55" t="s">
        <v>1341</v>
      </c>
      <c r="D75" s="54" t="s">
        <v>1288</v>
      </c>
      <c r="F75" s="54" t="s">
        <v>1256</v>
      </c>
      <c r="G75" s="55" t="s">
        <v>1341</v>
      </c>
      <c r="H75" s="54" t="s">
        <v>1324</v>
      </c>
      <c r="J75" s="54" t="s">
        <v>1291</v>
      </c>
      <c r="K75" s="55" t="s">
        <v>1341</v>
      </c>
      <c r="L75" s="54" t="s">
        <v>61</v>
      </c>
      <c r="N75" s="54" t="s">
        <v>1256</v>
      </c>
      <c r="O75" s="55" t="s">
        <v>1341</v>
      </c>
      <c r="P75" s="54" t="s">
        <v>1291</v>
      </c>
    </row>
    <row r="76" spans="2:16" ht="12.75">
      <c r="B76" s="54" t="s">
        <v>1254</v>
      </c>
      <c r="C76" s="54" t="s">
        <v>1341</v>
      </c>
      <c r="D76" s="54" t="s">
        <v>1331</v>
      </c>
      <c r="F76" s="54" t="s">
        <v>1329</v>
      </c>
      <c r="G76" s="54" t="s">
        <v>1341</v>
      </c>
      <c r="H76" s="54" t="s">
        <v>1254</v>
      </c>
      <c r="J76" s="54" t="s">
        <v>1252</v>
      </c>
      <c r="K76" s="54" t="s">
        <v>1341</v>
      </c>
      <c r="L76" s="54" t="s">
        <v>1335</v>
      </c>
      <c r="N76" s="54" t="s">
        <v>1329</v>
      </c>
      <c r="O76" s="54" t="s">
        <v>1341</v>
      </c>
      <c r="P76" s="54" t="s">
        <v>1252</v>
      </c>
    </row>
    <row r="77" spans="2:16" ht="12.75">
      <c r="B77" s="54" t="s">
        <v>1333</v>
      </c>
      <c r="C77" s="55" t="s">
        <v>1341</v>
      </c>
      <c r="D77" s="54" t="s">
        <v>1328</v>
      </c>
      <c r="F77" s="54" t="s">
        <v>1288</v>
      </c>
      <c r="G77" s="55" t="s">
        <v>1341</v>
      </c>
      <c r="H77" s="54" t="s">
        <v>1333</v>
      </c>
      <c r="J77" s="54" t="s">
        <v>1336</v>
      </c>
      <c r="K77" s="55" t="s">
        <v>1341</v>
      </c>
      <c r="L77" s="54" t="s">
        <v>1323</v>
      </c>
      <c r="N77" s="54" t="s">
        <v>1288</v>
      </c>
      <c r="O77" s="55" t="s">
        <v>1341</v>
      </c>
      <c r="P77" s="54" t="s">
        <v>1336</v>
      </c>
    </row>
    <row r="78" spans="2:16" ht="12.75">
      <c r="B78" s="54" t="s">
        <v>1255</v>
      </c>
      <c r="C78" s="54" t="s">
        <v>1341</v>
      </c>
      <c r="D78" s="54" t="s">
        <v>1291</v>
      </c>
      <c r="F78" s="54" t="s">
        <v>1331</v>
      </c>
      <c r="G78" s="54" t="s">
        <v>1341</v>
      </c>
      <c r="H78" s="54" t="s">
        <v>1255</v>
      </c>
      <c r="J78" s="54" t="s">
        <v>1326</v>
      </c>
      <c r="K78" s="54" t="s">
        <v>1341</v>
      </c>
      <c r="L78" s="54" t="s">
        <v>1327</v>
      </c>
      <c r="N78" s="54" t="s">
        <v>1331</v>
      </c>
      <c r="O78" s="54" t="s">
        <v>1341</v>
      </c>
      <c r="P78" s="54" t="s">
        <v>1326</v>
      </c>
    </row>
    <row r="79" spans="10:12" ht="12.75">
      <c r="J79" s="54" t="s">
        <v>1334</v>
      </c>
      <c r="K79" s="55" t="s">
        <v>1341</v>
      </c>
      <c r="L79" s="54" t="s">
        <v>1324</v>
      </c>
    </row>
    <row r="80" spans="1:16" ht="12.75">
      <c r="A80" s="54">
        <v>7</v>
      </c>
      <c r="B80" s="54" t="s">
        <v>1322</v>
      </c>
      <c r="C80" s="55" t="s">
        <v>1341</v>
      </c>
      <c r="D80" s="54" t="s">
        <v>1335</v>
      </c>
      <c r="E80" s="54">
        <v>29</v>
      </c>
      <c r="F80" s="54" t="s">
        <v>1332</v>
      </c>
      <c r="G80" s="55" t="s">
        <v>1341</v>
      </c>
      <c r="H80" s="54" t="s">
        <v>1322</v>
      </c>
      <c r="J80" s="54" t="s">
        <v>1290</v>
      </c>
      <c r="K80" s="54" t="s">
        <v>1341</v>
      </c>
      <c r="L80" s="54" t="s">
        <v>1254</v>
      </c>
      <c r="M80" s="54">
        <v>73</v>
      </c>
      <c r="N80" s="54" t="s">
        <v>1322</v>
      </c>
      <c r="O80" s="55" t="s">
        <v>1341</v>
      </c>
      <c r="P80" s="54" t="s">
        <v>118</v>
      </c>
    </row>
    <row r="81" spans="2:16" ht="12.75">
      <c r="B81" s="54" t="s">
        <v>118</v>
      </c>
      <c r="C81" s="54" t="s">
        <v>1341</v>
      </c>
      <c r="D81" s="54" t="s">
        <v>1330</v>
      </c>
      <c r="F81" s="54" t="s">
        <v>1335</v>
      </c>
      <c r="G81" s="54" t="s">
        <v>1341</v>
      </c>
      <c r="H81" s="54" t="s">
        <v>1330</v>
      </c>
      <c r="J81" s="54" t="s">
        <v>1289</v>
      </c>
      <c r="K81" s="55" t="s">
        <v>1341</v>
      </c>
      <c r="L81" s="54" t="s">
        <v>1333</v>
      </c>
      <c r="N81" s="54" t="s">
        <v>1330</v>
      </c>
      <c r="O81" s="54" t="s">
        <v>1341</v>
      </c>
      <c r="P81" s="54" t="s">
        <v>61</v>
      </c>
    </row>
    <row r="82" spans="2:16" ht="12.75">
      <c r="B82" s="54" t="s">
        <v>1332</v>
      </c>
      <c r="C82" s="55" t="s">
        <v>1341</v>
      </c>
      <c r="D82" s="54" t="s">
        <v>61</v>
      </c>
      <c r="F82" s="54" t="s">
        <v>1324</v>
      </c>
      <c r="G82" s="55" t="s">
        <v>1341</v>
      </c>
      <c r="H82" s="54" t="s">
        <v>1323</v>
      </c>
      <c r="J82" s="54" t="s">
        <v>1256</v>
      </c>
      <c r="K82" s="54" t="s">
        <v>1341</v>
      </c>
      <c r="L82" s="54" t="s">
        <v>1255</v>
      </c>
      <c r="N82" s="54" t="s">
        <v>1323</v>
      </c>
      <c r="O82" s="55" t="s">
        <v>1341</v>
      </c>
      <c r="P82" s="54" t="s">
        <v>1327</v>
      </c>
    </row>
    <row r="83" spans="2:16" ht="12.75">
      <c r="B83" s="54" t="s">
        <v>1323</v>
      </c>
      <c r="C83" s="54" t="s">
        <v>1341</v>
      </c>
      <c r="D83" s="54" t="s">
        <v>1255</v>
      </c>
      <c r="F83" s="54" t="s">
        <v>1255</v>
      </c>
      <c r="G83" s="54" t="s">
        <v>1341</v>
      </c>
      <c r="H83" s="54" t="s">
        <v>1254</v>
      </c>
      <c r="N83" s="54" t="s">
        <v>1254</v>
      </c>
      <c r="O83" s="54" t="s">
        <v>1341</v>
      </c>
      <c r="P83" s="54" t="s">
        <v>1333</v>
      </c>
    </row>
    <row r="84" spans="2:16" ht="12.75">
      <c r="B84" s="54" t="s">
        <v>1327</v>
      </c>
      <c r="C84" s="55" t="s">
        <v>1341</v>
      </c>
      <c r="D84" s="54" t="s">
        <v>1254</v>
      </c>
      <c r="F84" s="54" t="s">
        <v>1256</v>
      </c>
      <c r="G84" s="55" t="s">
        <v>1341</v>
      </c>
      <c r="H84" s="54" t="s">
        <v>1290</v>
      </c>
      <c r="I84" s="54">
        <v>51</v>
      </c>
      <c r="J84" s="54" t="s">
        <v>118</v>
      </c>
      <c r="K84" s="55" t="s">
        <v>1341</v>
      </c>
      <c r="L84" s="54" t="s">
        <v>1322</v>
      </c>
      <c r="N84" s="54" t="s">
        <v>1290</v>
      </c>
      <c r="O84" s="55" t="s">
        <v>1341</v>
      </c>
      <c r="P84" s="54" t="s">
        <v>1289</v>
      </c>
    </row>
    <row r="85" spans="2:16" ht="12.75">
      <c r="B85" s="54" t="s">
        <v>1324</v>
      </c>
      <c r="C85" s="54" t="s">
        <v>1341</v>
      </c>
      <c r="D85" s="54" t="s">
        <v>1333</v>
      </c>
      <c r="F85" s="54" t="s">
        <v>1331</v>
      </c>
      <c r="G85" s="54" t="s">
        <v>1341</v>
      </c>
      <c r="H85" s="54" t="s">
        <v>1329</v>
      </c>
      <c r="J85" s="54" t="s">
        <v>61</v>
      </c>
      <c r="K85" s="54" t="s">
        <v>1341</v>
      </c>
      <c r="L85" s="54" t="s">
        <v>1330</v>
      </c>
      <c r="N85" s="54" t="s">
        <v>1329</v>
      </c>
      <c r="O85" s="54" t="s">
        <v>1341</v>
      </c>
      <c r="P85" s="54" t="s">
        <v>1288</v>
      </c>
    </row>
    <row r="86" spans="2:16" ht="12.75">
      <c r="B86" s="54" t="s">
        <v>1290</v>
      </c>
      <c r="C86" s="55" t="s">
        <v>1341</v>
      </c>
      <c r="D86" s="54" t="s">
        <v>1331</v>
      </c>
      <c r="F86" s="54" t="s">
        <v>1252</v>
      </c>
      <c r="G86" s="55" t="s">
        <v>1341</v>
      </c>
      <c r="H86" s="54" t="s">
        <v>1328</v>
      </c>
      <c r="J86" s="54" t="s">
        <v>1327</v>
      </c>
      <c r="K86" s="55" t="s">
        <v>1341</v>
      </c>
      <c r="L86" s="54" t="s">
        <v>1323</v>
      </c>
      <c r="N86" s="54" t="s">
        <v>1328</v>
      </c>
      <c r="O86" s="55" t="s">
        <v>1341</v>
      </c>
      <c r="P86" s="54" t="s">
        <v>1291</v>
      </c>
    </row>
    <row r="87" spans="2:16" ht="12.75">
      <c r="B87" s="54" t="s">
        <v>1289</v>
      </c>
      <c r="C87" s="54" t="s">
        <v>1341</v>
      </c>
      <c r="D87" s="54" t="s">
        <v>1329</v>
      </c>
      <c r="F87" s="54" t="s">
        <v>1334</v>
      </c>
      <c r="G87" s="54" t="s">
        <v>1341</v>
      </c>
      <c r="H87" s="54" t="s">
        <v>1336</v>
      </c>
      <c r="J87" s="54" t="s">
        <v>1333</v>
      </c>
      <c r="K87" s="54" t="s">
        <v>1341</v>
      </c>
      <c r="L87" s="54" t="s">
        <v>1254</v>
      </c>
      <c r="N87" s="54" t="s">
        <v>1326</v>
      </c>
      <c r="O87" s="54" t="s">
        <v>1341</v>
      </c>
      <c r="P87" s="54" t="s">
        <v>1336</v>
      </c>
    </row>
    <row r="88" spans="2:12" ht="12.75">
      <c r="B88" s="54" t="s">
        <v>1256</v>
      </c>
      <c r="C88" s="55" t="s">
        <v>1341</v>
      </c>
      <c r="D88" s="54" t="s">
        <v>1288</v>
      </c>
      <c r="J88" s="54" t="s">
        <v>1289</v>
      </c>
      <c r="K88" s="55" t="s">
        <v>1341</v>
      </c>
      <c r="L88" s="54" t="s">
        <v>1290</v>
      </c>
    </row>
    <row r="89" spans="2:16" ht="12.75">
      <c r="B89" s="54" t="s">
        <v>1328</v>
      </c>
      <c r="C89" s="54" t="s">
        <v>1341</v>
      </c>
      <c r="D89" s="54" t="s">
        <v>1334</v>
      </c>
      <c r="E89" s="54">
        <v>30</v>
      </c>
      <c r="F89" s="54" t="s">
        <v>1322</v>
      </c>
      <c r="G89" s="55" t="s">
        <v>1341</v>
      </c>
      <c r="H89" s="54" t="s">
        <v>1336</v>
      </c>
      <c r="J89" s="54" t="s">
        <v>1288</v>
      </c>
      <c r="K89" s="54" t="s">
        <v>1341</v>
      </c>
      <c r="L89" s="54" t="s">
        <v>1329</v>
      </c>
      <c r="M89" s="54">
        <v>74</v>
      </c>
      <c r="N89" s="54" t="s">
        <v>1322</v>
      </c>
      <c r="O89" s="55" t="s">
        <v>1341</v>
      </c>
      <c r="P89" s="54" t="s">
        <v>1327</v>
      </c>
    </row>
    <row r="90" spans="2:16" ht="12.75">
      <c r="B90" s="54" t="s">
        <v>1291</v>
      </c>
      <c r="C90" s="55" t="s">
        <v>1341</v>
      </c>
      <c r="D90" s="54" t="s">
        <v>1336</v>
      </c>
      <c r="F90" s="54" t="s">
        <v>118</v>
      </c>
      <c r="G90" s="54" t="s">
        <v>1341</v>
      </c>
      <c r="H90" s="54" t="s">
        <v>1326</v>
      </c>
      <c r="J90" s="54" t="s">
        <v>1291</v>
      </c>
      <c r="K90" s="55" t="s">
        <v>1341</v>
      </c>
      <c r="L90" s="54" t="s">
        <v>1328</v>
      </c>
      <c r="N90" s="54" t="s">
        <v>118</v>
      </c>
      <c r="O90" s="54" t="s">
        <v>1341</v>
      </c>
      <c r="P90" s="54" t="s">
        <v>1324</v>
      </c>
    </row>
    <row r="91" spans="2:16" ht="12.75">
      <c r="B91" s="54" t="s">
        <v>1252</v>
      </c>
      <c r="C91" s="54" t="s">
        <v>1341</v>
      </c>
      <c r="D91" s="54" t="s">
        <v>1326</v>
      </c>
      <c r="F91" s="54" t="s">
        <v>1332</v>
      </c>
      <c r="G91" s="55" t="s">
        <v>1341</v>
      </c>
      <c r="H91" s="54" t="s">
        <v>1334</v>
      </c>
      <c r="J91" s="54" t="s">
        <v>1336</v>
      </c>
      <c r="K91" s="54" t="s">
        <v>1341</v>
      </c>
      <c r="L91" s="54" t="s">
        <v>1326</v>
      </c>
      <c r="N91" s="54" t="s">
        <v>1332</v>
      </c>
      <c r="O91" s="55" t="s">
        <v>1341</v>
      </c>
      <c r="P91" s="54" t="s">
        <v>1254</v>
      </c>
    </row>
    <row r="92" spans="6:16" ht="12.75">
      <c r="F92" s="54" t="s">
        <v>1290</v>
      </c>
      <c r="G92" s="54" t="s">
        <v>1341</v>
      </c>
      <c r="H92" s="54" t="s">
        <v>1330</v>
      </c>
      <c r="N92" s="54" t="s">
        <v>1330</v>
      </c>
      <c r="O92" s="54" t="s">
        <v>1341</v>
      </c>
      <c r="P92" s="54" t="s">
        <v>1333</v>
      </c>
    </row>
    <row r="93" spans="1:16" ht="12.75">
      <c r="A93" s="54">
        <v>8</v>
      </c>
      <c r="B93" s="54" t="s">
        <v>1322</v>
      </c>
      <c r="C93" s="55" t="s">
        <v>1341</v>
      </c>
      <c r="D93" s="54" t="s">
        <v>1288</v>
      </c>
      <c r="F93" s="54" t="s">
        <v>1289</v>
      </c>
      <c r="G93" s="55" t="s">
        <v>1341</v>
      </c>
      <c r="H93" s="54" t="s">
        <v>61</v>
      </c>
      <c r="I93" s="54">
        <v>52</v>
      </c>
      <c r="J93" s="54" t="s">
        <v>1322</v>
      </c>
      <c r="K93" s="55" t="s">
        <v>1341</v>
      </c>
      <c r="L93" s="54" t="s">
        <v>1256</v>
      </c>
      <c r="N93" s="54" t="s">
        <v>61</v>
      </c>
      <c r="O93" s="55" t="s">
        <v>1341</v>
      </c>
      <c r="P93" s="54" t="s">
        <v>1255</v>
      </c>
    </row>
    <row r="94" spans="2:16" ht="12.75">
      <c r="B94" s="54" t="s">
        <v>118</v>
      </c>
      <c r="C94" s="54" t="s">
        <v>1341</v>
      </c>
      <c r="D94" s="54" t="s">
        <v>1331</v>
      </c>
      <c r="F94" s="54" t="s">
        <v>1256</v>
      </c>
      <c r="G94" s="54" t="s">
        <v>1341</v>
      </c>
      <c r="H94" s="54" t="s">
        <v>1335</v>
      </c>
      <c r="J94" s="54" t="s">
        <v>118</v>
      </c>
      <c r="K94" s="54" t="s">
        <v>1341</v>
      </c>
      <c r="L94" s="54" t="s">
        <v>1329</v>
      </c>
      <c r="N94" s="54" t="s">
        <v>1335</v>
      </c>
      <c r="O94" s="54" t="s">
        <v>1341</v>
      </c>
      <c r="P94" s="54" t="s">
        <v>1323</v>
      </c>
    </row>
    <row r="95" spans="2:16" ht="12.75">
      <c r="B95" s="54" t="s">
        <v>1332</v>
      </c>
      <c r="C95" s="55" t="s">
        <v>1341</v>
      </c>
      <c r="D95" s="54" t="s">
        <v>1328</v>
      </c>
      <c r="F95" s="54" t="s">
        <v>1323</v>
      </c>
      <c r="G95" s="55" t="s">
        <v>1341</v>
      </c>
      <c r="H95" s="54" t="s">
        <v>1329</v>
      </c>
      <c r="J95" s="54" t="s">
        <v>1332</v>
      </c>
      <c r="K95" s="55" t="s">
        <v>1341</v>
      </c>
      <c r="L95" s="54" t="s">
        <v>1288</v>
      </c>
      <c r="N95" s="54" t="s">
        <v>1290</v>
      </c>
      <c r="O95" s="55" t="s">
        <v>1341</v>
      </c>
      <c r="P95" s="54" t="s">
        <v>1291</v>
      </c>
    </row>
    <row r="96" spans="2:16" ht="12.75">
      <c r="B96" s="54" t="s">
        <v>1330</v>
      </c>
      <c r="C96" s="54" t="s">
        <v>1341</v>
      </c>
      <c r="D96" s="54" t="s">
        <v>1291</v>
      </c>
      <c r="F96" s="54" t="s">
        <v>1327</v>
      </c>
      <c r="G96" s="54" t="s">
        <v>1341</v>
      </c>
      <c r="H96" s="54" t="s">
        <v>1288</v>
      </c>
      <c r="J96" s="54" t="s">
        <v>1330</v>
      </c>
      <c r="K96" s="54" t="s">
        <v>1341</v>
      </c>
      <c r="L96" s="54" t="s">
        <v>1331</v>
      </c>
      <c r="N96" s="54" t="s">
        <v>1289</v>
      </c>
      <c r="O96" s="54" t="s">
        <v>1341</v>
      </c>
      <c r="P96" s="54" t="s">
        <v>1252</v>
      </c>
    </row>
    <row r="97" spans="2:16" ht="12.75">
      <c r="B97" s="54" t="s">
        <v>61</v>
      </c>
      <c r="C97" s="55" t="s">
        <v>1341</v>
      </c>
      <c r="D97" s="54" t="s">
        <v>1252</v>
      </c>
      <c r="F97" s="54" t="s">
        <v>1324</v>
      </c>
      <c r="G97" s="55" t="s">
        <v>1341</v>
      </c>
      <c r="H97" s="54" t="s">
        <v>1331</v>
      </c>
      <c r="J97" s="54" t="s">
        <v>61</v>
      </c>
      <c r="K97" s="55" t="s">
        <v>1341</v>
      </c>
      <c r="L97" s="54" t="s">
        <v>1328</v>
      </c>
      <c r="N97" s="54" t="s">
        <v>1256</v>
      </c>
      <c r="O97" s="55" t="s">
        <v>1341</v>
      </c>
      <c r="P97" s="54" t="s">
        <v>1336</v>
      </c>
    </row>
    <row r="98" spans="2:16" ht="12.75">
      <c r="B98" s="54" t="s">
        <v>1335</v>
      </c>
      <c r="C98" s="54" t="s">
        <v>1341</v>
      </c>
      <c r="D98" s="54" t="s">
        <v>1336</v>
      </c>
      <c r="F98" s="54" t="s">
        <v>1328</v>
      </c>
      <c r="G98" s="54" t="s">
        <v>1341</v>
      </c>
      <c r="H98" s="54" t="s">
        <v>1254</v>
      </c>
      <c r="J98" s="54" t="s">
        <v>1335</v>
      </c>
      <c r="K98" s="54" t="s">
        <v>1341</v>
      </c>
      <c r="L98" s="54" t="s">
        <v>1291</v>
      </c>
      <c r="N98" s="54" t="s">
        <v>1329</v>
      </c>
      <c r="O98" s="54" t="s">
        <v>1341</v>
      </c>
      <c r="P98" s="54" t="s">
        <v>1326</v>
      </c>
    </row>
    <row r="99" spans="2:16" ht="12.75">
      <c r="B99" s="54" t="s">
        <v>1323</v>
      </c>
      <c r="C99" s="55" t="s">
        <v>1341</v>
      </c>
      <c r="D99" s="54" t="s">
        <v>1326</v>
      </c>
      <c r="F99" s="54" t="s">
        <v>1291</v>
      </c>
      <c r="G99" s="55" t="s">
        <v>1341</v>
      </c>
      <c r="H99" s="54" t="s">
        <v>1333</v>
      </c>
      <c r="J99" s="54" t="s">
        <v>1323</v>
      </c>
      <c r="K99" s="55" t="s">
        <v>1341</v>
      </c>
      <c r="L99" s="54" t="s">
        <v>1252</v>
      </c>
      <c r="N99" s="54" t="s">
        <v>1288</v>
      </c>
      <c r="O99" s="55" t="s">
        <v>1341</v>
      </c>
      <c r="P99" s="54" t="s">
        <v>1334</v>
      </c>
    </row>
    <row r="100" spans="2:16" ht="12.75">
      <c r="B100" s="54" t="s">
        <v>1327</v>
      </c>
      <c r="C100" s="54" t="s">
        <v>1341</v>
      </c>
      <c r="D100" s="54" t="s">
        <v>1334</v>
      </c>
      <c r="F100" s="54" t="s">
        <v>1252</v>
      </c>
      <c r="G100" s="54" t="s">
        <v>1341</v>
      </c>
      <c r="H100" s="54" t="s">
        <v>1255</v>
      </c>
      <c r="J100" s="54" t="s">
        <v>1327</v>
      </c>
      <c r="K100" s="54" t="s">
        <v>1341</v>
      </c>
      <c r="L100" s="54" t="s">
        <v>1336</v>
      </c>
      <c r="N100" s="54" t="s">
        <v>1331</v>
      </c>
      <c r="O100" s="54" t="s">
        <v>1341</v>
      </c>
      <c r="P100" s="54" t="s">
        <v>1328</v>
      </c>
    </row>
    <row r="101" spans="2:12" ht="12.75">
      <c r="B101" s="54" t="s">
        <v>1324</v>
      </c>
      <c r="C101" s="55" t="s">
        <v>1341</v>
      </c>
      <c r="D101" s="54" t="s">
        <v>1290</v>
      </c>
      <c r="J101" s="54" t="s">
        <v>1324</v>
      </c>
      <c r="K101" s="55" t="s">
        <v>1341</v>
      </c>
      <c r="L101" s="54" t="s">
        <v>1326</v>
      </c>
    </row>
    <row r="102" spans="2:16" ht="12.75">
      <c r="B102" s="54" t="s">
        <v>1254</v>
      </c>
      <c r="C102" s="54" t="s">
        <v>1341</v>
      </c>
      <c r="D102" s="54" t="s">
        <v>1289</v>
      </c>
      <c r="E102" s="54">
        <v>31</v>
      </c>
      <c r="F102" s="54" t="s">
        <v>1333</v>
      </c>
      <c r="G102" s="55" t="s">
        <v>1341</v>
      </c>
      <c r="H102" s="54" t="s">
        <v>1322</v>
      </c>
      <c r="J102" s="54" t="s">
        <v>1254</v>
      </c>
      <c r="K102" s="54" t="s">
        <v>1341</v>
      </c>
      <c r="L102" s="54" t="s">
        <v>1334</v>
      </c>
      <c r="M102" s="54">
        <v>75</v>
      </c>
      <c r="N102" s="54" t="s">
        <v>1290</v>
      </c>
      <c r="O102" s="55" t="s">
        <v>1341</v>
      </c>
      <c r="P102" s="54" t="s">
        <v>1322</v>
      </c>
    </row>
    <row r="103" spans="2:16" ht="12.75">
      <c r="B103" s="54" t="s">
        <v>1333</v>
      </c>
      <c r="C103" s="55" t="s">
        <v>1341</v>
      </c>
      <c r="D103" s="54" t="s">
        <v>1256</v>
      </c>
      <c r="F103" s="54" t="s">
        <v>1255</v>
      </c>
      <c r="G103" s="54" t="s">
        <v>1341</v>
      </c>
      <c r="H103" s="54" t="s">
        <v>118</v>
      </c>
      <c r="J103" s="54" t="s">
        <v>1333</v>
      </c>
      <c r="K103" s="55" t="s">
        <v>1341</v>
      </c>
      <c r="L103" s="54" t="s">
        <v>1290</v>
      </c>
      <c r="N103" s="54" t="s">
        <v>1289</v>
      </c>
      <c r="O103" s="54" t="s">
        <v>1341</v>
      </c>
      <c r="P103" s="54" t="s">
        <v>118</v>
      </c>
    </row>
    <row r="104" spans="2:16" ht="12.75">
      <c r="B104" s="54" t="s">
        <v>1255</v>
      </c>
      <c r="C104" s="54" t="s">
        <v>1341</v>
      </c>
      <c r="D104" s="54" t="s">
        <v>1329</v>
      </c>
      <c r="F104" s="54" t="s">
        <v>1323</v>
      </c>
      <c r="G104" s="55" t="s">
        <v>1341</v>
      </c>
      <c r="H104" s="54" t="s">
        <v>1332</v>
      </c>
      <c r="J104" s="54" t="s">
        <v>1255</v>
      </c>
      <c r="K104" s="54" t="s">
        <v>1341</v>
      </c>
      <c r="L104" s="54" t="s">
        <v>1289</v>
      </c>
      <c r="N104" s="54" t="s">
        <v>1256</v>
      </c>
      <c r="O104" s="55" t="s">
        <v>1341</v>
      </c>
      <c r="P104" s="54" t="s">
        <v>1332</v>
      </c>
    </row>
    <row r="105" spans="6:16" ht="12.75">
      <c r="F105" s="54" t="s">
        <v>1327</v>
      </c>
      <c r="G105" s="54" t="s">
        <v>1341</v>
      </c>
      <c r="H105" s="54" t="s">
        <v>1330</v>
      </c>
      <c r="N105" s="54" t="s">
        <v>1329</v>
      </c>
      <c r="O105" s="54" t="s">
        <v>1341</v>
      </c>
      <c r="P105" s="54" t="s">
        <v>1330</v>
      </c>
    </row>
    <row r="106" spans="1:16" ht="12.75">
      <c r="A106" s="54">
        <v>9</v>
      </c>
      <c r="B106" s="54" t="s">
        <v>1327</v>
      </c>
      <c r="C106" s="55" t="s">
        <v>1341</v>
      </c>
      <c r="D106" s="54" t="s">
        <v>1322</v>
      </c>
      <c r="F106" s="54" t="s">
        <v>1324</v>
      </c>
      <c r="G106" s="55" t="s">
        <v>1341</v>
      </c>
      <c r="H106" s="54" t="s">
        <v>61</v>
      </c>
      <c r="I106" s="54">
        <v>53</v>
      </c>
      <c r="J106" s="54" t="s">
        <v>1322</v>
      </c>
      <c r="K106" s="55" t="s">
        <v>1341</v>
      </c>
      <c r="L106" s="54" t="s">
        <v>1252</v>
      </c>
      <c r="N106" s="54" t="s">
        <v>1288</v>
      </c>
      <c r="O106" s="55" t="s">
        <v>1341</v>
      </c>
      <c r="P106" s="54" t="s">
        <v>61</v>
      </c>
    </row>
    <row r="107" spans="2:16" ht="12.75">
      <c r="B107" s="54" t="s">
        <v>1324</v>
      </c>
      <c r="C107" s="54" t="s">
        <v>1341</v>
      </c>
      <c r="D107" s="54" t="s">
        <v>118</v>
      </c>
      <c r="F107" s="54" t="s">
        <v>1254</v>
      </c>
      <c r="G107" s="54" t="s">
        <v>1341</v>
      </c>
      <c r="H107" s="54" t="s">
        <v>1335</v>
      </c>
      <c r="J107" s="54" t="s">
        <v>118</v>
      </c>
      <c r="K107" s="54" t="s">
        <v>1341</v>
      </c>
      <c r="L107" s="54" t="s">
        <v>1336</v>
      </c>
      <c r="N107" s="54" t="s">
        <v>1331</v>
      </c>
      <c r="O107" s="54" t="s">
        <v>1341</v>
      </c>
      <c r="P107" s="54" t="s">
        <v>1335</v>
      </c>
    </row>
    <row r="108" spans="2:16" ht="12.75">
      <c r="B108" s="54" t="s">
        <v>1254</v>
      </c>
      <c r="C108" s="55" t="s">
        <v>1341</v>
      </c>
      <c r="D108" s="54" t="s">
        <v>1332</v>
      </c>
      <c r="F108" s="54" t="s">
        <v>1326</v>
      </c>
      <c r="G108" s="55" t="s">
        <v>1341</v>
      </c>
      <c r="H108" s="54" t="s">
        <v>1290</v>
      </c>
      <c r="J108" s="54" t="s">
        <v>1332</v>
      </c>
      <c r="K108" s="55" t="s">
        <v>1341</v>
      </c>
      <c r="L108" s="54" t="s">
        <v>1326</v>
      </c>
      <c r="N108" s="54" t="s">
        <v>1328</v>
      </c>
      <c r="O108" s="55" t="s">
        <v>1341</v>
      </c>
      <c r="P108" s="54" t="s">
        <v>1323</v>
      </c>
    </row>
    <row r="109" spans="2:16" ht="12.75">
      <c r="B109" s="54" t="s">
        <v>1333</v>
      </c>
      <c r="C109" s="54" t="s">
        <v>1341</v>
      </c>
      <c r="D109" s="54" t="s">
        <v>1330</v>
      </c>
      <c r="F109" s="54" t="s">
        <v>1334</v>
      </c>
      <c r="G109" s="54" t="s">
        <v>1341</v>
      </c>
      <c r="H109" s="54" t="s">
        <v>1289</v>
      </c>
      <c r="J109" s="54" t="s">
        <v>1330</v>
      </c>
      <c r="K109" s="54" t="s">
        <v>1341</v>
      </c>
      <c r="L109" s="54" t="s">
        <v>1334</v>
      </c>
      <c r="N109" s="54" t="s">
        <v>1291</v>
      </c>
      <c r="O109" s="54" t="s">
        <v>1341</v>
      </c>
      <c r="P109" s="54" t="s">
        <v>1327</v>
      </c>
    </row>
    <row r="110" spans="2:16" ht="12.75">
      <c r="B110" s="54" t="s">
        <v>1255</v>
      </c>
      <c r="C110" s="55" t="s">
        <v>1341</v>
      </c>
      <c r="D110" s="54" t="s">
        <v>61</v>
      </c>
      <c r="F110" s="54" t="s">
        <v>1328</v>
      </c>
      <c r="G110" s="55" t="s">
        <v>1341</v>
      </c>
      <c r="H110" s="54" t="s">
        <v>1256</v>
      </c>
      <c r="J110" s="54" t="s">
        <v>61</v>
      </c>
      <c r="K110" s="55" t="s">
        <v>1341</v>
      </c>
      <c r="L110" s="54" t="s">
        <v>1290</v>
      </c>
      <c r="N110" s="54" t="s">
        <v>1252</v>
      </c>
      <c r="O110" s="55" t="s">
        <v>1341</v>
      </c>
      <c r="P110" s="54" t="s">
        <v>1324</v>
      </c>
    </row>
    <row r="111" spans="2:16" ht="12.75">
      <c r="B111" s="54" t="s">
        <v>1323</v>
      </c>
      <c r="C111" s="54" t="s">
        <v>1341</v>
      </c>
      <c r="D111" s="54" t="s">
        <v>1335</v>
      </c>
      <c r="F111" s="54" t="s">
        <v>1291</v>
      </c>
      <c r="G111" s="54" t="s">
        <v>1341</v>
      </c>
      <c r="H111" s="54" t="s">
        <v>1329</v>
      </c>
      <c r="J111" s="54" t="s">
        <v>1335</v>
      </c>
      <c r="K111" s="54" t="s">
        <v>1341</v>
      </c>
      <c r="L111" s="54" t="s">
        <v>1289</v>
      </c>
      <c r="N111" s="54" t="s">
        <v>1336</v>
      </c>
      <c r="O111" s="54" t="s">
        <v>1341</v>
      </c>
      <c r="P111" s="54" t="s">
        <v>1254</v>
      </c>
    </row>
    <row r="112" spans="2:16" ht="12.75">
      <c r="B112" s="54" t="s">
        <v>1291</v>
      </c>
      <c r="C112" s="55" t="s">
        <v>1341</v>
      </c>
      <c r="D112" s="54" t="s">
        <v>1290</v>
      </c>
      <c r="F112" s="54" t="s">
        <v>1252</v>
      </c>
      <c r="G112" s="55" t="s">
        <v>1341</v>
      </c>
      <c r="H112" s="54" t="s">
        <v>1288</v>
      </c>
      <c r="J112" s="54" t="s">
        <v>1323</v>
      </c>
      <c r="K112" s="55" t="s">
        <v>1341</v>
      </c>
      <c r="L112" s="54" t="s">
        <v>1256</v>
      </c>
      <c r="N112" s="54" t="s">
        <v>1326</v>
      </c>
      <c r="O112" s="55" t="s">
        <v>1341</v>
      </c>
      <c r="P112" s="54" t="s">
        <v>1333</v>
      </c>
    </row>
    <row r="113" spans="2:16" ht="12.75">
      <c r="B113" s="54" t="s">
        <v>1252</v>
      </c>
      <c r="C113" s="54" t="s">
        <v>1341</v>
      </c>
      <c r="D113" s="54" t="s">
        <v>1289</v>
      </c>
      <c r="F113" s="54" t="s">
        <v>1336</v>
      </c>
      <c r="G113" s="54" t="s">
        <v>1341</v>
      </c>
      <c r="H113" s="54" t="s">
        <v>1331</v>
      </c>
      <c r="J113" s="54" t="s">
        <v>1327</v>
      </c>
      <c r="K113" s="54" t="s">
        <v>1341</v>
      </c>
      <c r="L113" s="54" t="s">
        <v>1329</v>
      </c>
      <c r="N113" s="54" t="s">
        <v>1334</v>
      </c>
      <c r="O113" s="54" t="s">
        <v>1341</v>
      </c>
      <c r="P113" s="54" t="s">
        <v>1255</v>
      </c>
    </row>
    <row r="114" spans="2:12" ht="12.75">
      <c r="B114" s="54" t="s">
        <v>1336</v>
      </c>
      <c r="C114" s="55" t="s">
        <v>1341</v>
      </c>
      <c r="D114" s="54" t="s">
        <v>1256</v>
      </c>
      <c r="J114" s="54" t="s">
        <v>1324</v>
      </c>
      <c r="K114" s="55" t="s">
        <v>1341</v>
      </c>
      <c r="L114" s="54" t="s">
        <v>1288</v>
      </c>
    </row>
    <row r="115" spans="2:16" ht="12.75">
      <c r="B115" s="54" t="s">
        <v>1326</v>
      </c>
      <c r="C115" s="54" t="s">
        <v>1341</v>
      </c>
      <c r="D115" s="54" t="s">
        <v>1329</v>
      </c>
      <c r="E115" s="54">
        <v>32</v>
      </c>
      <c r="F115" s="54" t="s">
        <v>1322</v>
      </c>
      <c r="G115" s="55" t="s">
        <v>1341</v>
      </c>
      <c r="H115" s="54" t="s">
        <v>1327</v>
      </c>
      <c r="J115" s="54" t="s">
        <v>1254</v>
      </c>
      <c r="K115" s="54" t="s">
        <v>1341</v>
      </c>
      <c r="L115" s="54" t="s">
        <v>1331</v>
      </c>
      <c r="M115" s="54">
        <v>76</v>
      </c>
      <c r="N115" s="54" t="s">
        <v>1330</v>
      </c>
      <c r="O115" s="55" t="s">
        <v>1341</v>
      </c>
      <c r="P115" s="54" t="s">
        <v>1322</v>
      </c>
    </row>
    <row r="116" spans="2:16" ht="12.75">
      <c r="B116" s="54" t="s">
        <v>1334</v>
      </c>
      <c r="C116" s="55" t="s">
        <v>1341</v>
      </c>
      <c r="D116" s="54" t="s">
        <v>1288</v>
      </c>
      <c r="F116" s="54" t="s">
        <v>118</v>
      </c>
      <c r="G116" s="54" t="s">
        <v>1341</v>
      </c>
      <c r="H116" s="54" t="s">
        <v>1324</v>
      </c>
      <c r="J116" s="54" t="s">
        <v>1333</v>
      </c>
      <c r="K116" s="55" t="s">
        <v>1341</v>
      </c>
      <c r="L116" s="54" t="s">
        <v>1328</v>
      </c>
      <c r="N116" s="54" t="s">
        <v>61</v>
      </c>
      <c r="O116" s="54" t="s">
        <v>1341</v>
      </c>
      <c r="P116" s="54" t="s">
        <v>118</v>
      </c>
    </row>
    <row r="117" spans="2:16" ht="12.75">
      <c r="B117" s="54" t="s">
        <v>1328</v>
      </c>
      <c r="C117" s="54" t="s">
        <v>1341</v>
      </c>
      <c r="D117" s="54" t="s">
        <v>1331</v>
      </c>
      <c r="F117" s="54" t="s">
        <v>1332</v>
      </c>
      <c r="G117" s="55" t="s">
        <v>1341</v>
      </c>
      <c r="H117" s="54" t="s">
        <v>1254</v>
      </c>
      <c r="J117" s="54" t="s">
        <v>1255</v>
      </c>
      <c r="K117" s="54" t="s">
        <v>1341</v>
      </c>
      <c r="L117" s="54" t="s">
        <v>1291</v>
      </c>
      <c r="N117" s="54" t="s">
        <v>1335</v>
      </c>
      <c r="O117" s="55" t="s">
        <v>1341</v>
      </c>
      <c r="P117" s="54" t="s">
        <v>1332</v>
      </c>
    </row>
    <row r="118" spans="6:16" ht="12.75">
      <c r="F118" s="54" t="s">
        <v>1330</v>
      </c>
      <c r="G118" s="54" t="s">
        <v>1341</v>
      </c>
      <c r="H118" s="54" t="s">
        <v>1333</v>
      </c>
      <c r="N118" s="54" t="s">
        <v>1254</v>
      </c>
      <c r="O118" s="54" t="s">
        <v>1341</v>
      </c>
      <c r="P118" s="54" t="s">
        <v>1323</v>
      </c>
    </row>
    <row r="119" spans="1:16" ht="12.75">
      <c r="A119" s="54">
        <v>10</v>
      </c>
      <c r="B119" s="54" t="s">
        <v>1255</v>
      </c>
      <c r="C119" s="55" t="s">
        <v>1341</v>
      </c>
      <c r="D119" s="54" t="s">
        <v>1322</v>
      </c>
      <c r="F119" s="54" t="s">
        <v>61</v>
      </c>
      <c r="G119" s="55" t="s">
        <v>1341</v>
      </c>
      <c r="H119" s="54" t="s">
        <v>1255</v>
      </c>
      <c r="I119" s="54">
        <v>54</v>
      </c>
      <c r="J119" s="54" t="s">
        <v>1322</v>
      </c>
      <c r="K119" s="55" t="s">
        <v>1341</v>
      </c>
      <c r="L119" s="54" t="s">
        <v>1335</v>
      </c>
      <c r="N119" s="54" t="s">
        <v>1333</v>
      </c>
      <c r="O119" s="55" t="s">
        <v>1341</v>
      </c>
      <c r="P119" s="54" t="s">
        <v>1327</v>
      </c>
    </row>
    <row r="120" spans="2:16" ht="12.75">
      <c r="B120" s="54" t="s">
        <v>1323</v>
      </c>
      <c r="C120" s="54" t="s">
        <v>1341</v>
      </c>
      <c r="D120" s="54" t="s">
        <v>118</v>
      </c>
      <c r="F120" s="54" t="s">
        <v>1335</v>
      </c>
      <c r="G120" s="54" t="s">
        <v>1341</v>
      </c>
      <c r="H120" s="54" t="s">
        <v>1323</v>
      </c>
      <c r="J120" s="54" t="s">
        <v>118</v>
      </c>
      <c r="K120" s="54" t="s">
        <v>1341</v>
      </c>
      <c r="L120" s="54" t="s">
        <v>1330</v>
      </c>
      <c r="N120" s="54" t="s">
        <v>1255</v>
      </c>
      <c r="O120" s="54" t="s">
        <v>1341</v>
      </c>
      <c r="P120" s="54" t="s">
        <v>1324</v>
      </c>
    </row>
    <row r="121" spans="2:16" ht="12.75">
      <c r="B121" s="54" t="s">
        <v>1327</v>
      </c>
      <c r="C121" s="55" t="s">
        <v>1341</v>
      </c>
      <c r="D121" s="54" t="s">
        <v>1332</v>
      </c>
      <c r="F121" s="54" t="s">
        <v>1290</v>
      </c>
      <c r="G121" s="55" t="s">
        <v>1341</v>
      </c>
      <c r="H121" s="54" t="s">
        <v>1291</v>
      </c>
      <c r="J121" s="54" t="s">
        <v>1332</v>
      </c>
      <c r="K121" s="55" t="s">
        <v>1341</v>
      </c>
      <c r="L121" s="54" t="s">
        <v>61</v>
      </c>
      <c r="N121" s="54" t="s">
        <v>1329</v>
      </c>
      <c r="O121" s="55" t="s">
        <v>1341</v>
      </c>
      <c r="P121" s="54" t="s">
        <v>1290</v>
      </c>
    </row>
    <row r="122" spans="2:16" ht="12.75">
      <c r="B122" s="54" t="s">
        <v>1324</v>
      </c>
      <c r="C122" s="54" t="s">
        <v>1341</v>
      </c>
      <c r="D122" s="54" t="s">
        <v>1330</v>
      </c>
      <c r="F122" s="54" t="s">
        <v>1289</v>
      </c>
      <c r="G122" s="54" t="s">
        <v>1341</v>
      </c>
      <c r="H122" s="54" t="s">
        <v>1252</v>
      </c>
      <c r="J122" s="54" t="s">
        <v>1323</v>
      </c>
      <c r="K122" s="54" t="s">
        <v>1341</v>
      </c>
      <c r="L122" s="54" t="s">
        <v>1255</v>
      </c>
      <c r="N122" s="54" t="s">
        <v>1288</v>
      </c>
      <c r="O122" s="54" t="s">
        <v>1341</v>
      </c>
      <c r="P122" s="54" t="s">
        <v>1289</v>
      </c>
    </row>
    <row r="123" spans="2:16" ht="12.75">
      <c r="B123" s="54" t="s">
        <v>1254</v>
      </c>
      <c r="C123" s="55" t="s">
        <v>1341</v>
      </c>
      <c r="D123" s="54" t="s">
        <v>61</v>
      </c>
      <c r="F123" s="54" t="s">
        <v>1256</v>
      </c>
      <c r="G123" s="55" t="s">
        <v>1341</v>
      </c>
      <c r="H123" s="54" t="s">
        <v>1336</v>
      </c>
      <c r="J123" s="54" t="s">
        <v>1327</v>
      </c>
      <c r="K123" s="55" t="s">
        <v>1341</v>
      </c>
      <c r="L123" s="54" t="s">
        <v>1254</v>
      </c>
      <c r="N123" s="54" t="s">
        <v>1331</v>
      </c>
      <c r="O123" s="55" t="s">
        <v>1341</v>
      </c>
      <c r="P123" s="54" t="s">
        <v>1256</v>
      </c>
    </row>
    <row r="124" spans="2:16" ht="12.75">
      <c r="B124" s="54" t="s">
        <v>1333</v>
      </c>
      <c r="C124" s="54" t="s">
        <v>1341</v>
      </c>
      <c r="D124" s="54" t="s">
        <v>1335</v>
      </c>
      <c r="F124" s="54" t="s">
        <v>1329</v>
      </c>
      <c r="G124" s="54" t="s">
        <v>1341</v>
      </c>
      <c r="H124" s="54" t="s">
        <v>1326</v>
      </c>
      <c r="J124" s="54" t="s">
        <v>1324</v>
      </c>
      <c r="K124" s="54" t="s">
        <v>1341</v>
      </c>
      <c r="L124" s="54" t="s">
        <v>1333</v>
      </c>
      <c r="N124" s="54" t="s">
        <v>1336</v>
      </c>
      <c r="O124" s="54" t="s">
        <v>1341</v>
      </c>
      <c r="P124" s="54" t="s">
        <v>1328</v>
      </c>
    </row>
    <row r="125" spans="2:16" ht="12.75">
      <c r="B125" s="54" t="s">
        <v>1334</v>
      </c>
      <c r="C125" s="55" t="s">
        <v>1341</v>
      </c>
      <c r="D125" s="54" t="s">
        <v>1290</v>
      </c>
      <c r="F125" s="54" t="s">
        <v>1288</v>
      </c>
      <c r="G125" s="55" t="s">
        <v>1341</v>
      </c>
      <c r="H125" s="54" t="s">
        <v>1334</v>
      </c>
      <c r="J125" s="54" t="s">
        <v>1290</v>
      </c>
      <c r="K125" s="55" t="s">
        <v>1341</v>
      </c>
      <c r="L125" s="54" t="s">
        <v>1331</v>
      </c>
      <c r="N125" s="54" t="s">
        <v>1326</v>
      </c>
      <c r="O125" s="55" t="s">
        <v>1341</v>
      </c>
      <c r="P125" s="54" t="s">
        <v>1291</v>
      </c>
    </row>
    <row r="126" spans="2:16" ht="12.75">
      <c r="B126" s="54" t="s">
        <v>1328</v>
      </c>
      <c r="C126" s="54" t="s">
        <v>1341</v>
      </c>
      <c r="D126" s="54" t="s">
        <v>1289</v>
      </c>
      <c r="F126" s="54" t="s">
        <v>1331</v>
      </c>
      <c r="G126" s="54" t="s">
        <v>1341</v>
      </c>
      <c r="H126" s="54" t="s">
        <v>1328</v>
      </c>
      <c r="J126" s="54" t="s">
        <v>1289</v>
      </c>
      <c r="K126" s="54" t="s">
        <v>1341</v>
      </c>
      <c r="L126" s="54" t="s">
        <v>1329</v>
      </c>
      <c r="N126" s="54" t="s">
        <v>1334</v>
      </c>
      <c r="O126" s="54" t="s">
        <v>1341</v>
      </c>
      <c r="P126" s="54" t="s">
        <v>1252</v>
      </c>
    </row>
    <row r="127" spans="2:12" ht="12.75">
      <c r="B127" s="54" t="s">
        <v>1291</v>
      </c>
      <c r="C127" s="55" t="s">
        <v>1341</v>
      </c>
      <c r="D127" s="54" t="s">
        <v>1256</v>
      </c>
      <c r="J127" s="54" t="s">
        <v>1256</v>
      </c>
      <c r="K127" s="55" t="s">
        <v>1341</v>
      </c>
      <c r="L127" s="54" t="s">
        <v>1288</v>
      </c>
    </row>
    <row r="128" spans="2:16" ht="12.75">
      <c r="B128" s="54" t="s">
        <v>1252</v>
      </c>
      <c r="C128" s="54" t="s">
        <v>1341</v>
      </c>
      <c r="D128" s="54" t="s">
        <v>1329</v>
      </c>
      <c r="E128" s="54">
        <v>33</v>
      </c>
      <c r="F128" s="54" t="s">
        <v>1322</v>
      </c>
      <c r="G128" s="55" t="s">
        <v>1341</v>
      </c>
      <c r="H128" s="54" t="s">
        <v>1289</v>
      </c>
      <c r="J128" s="54" t="s">
        <v>1328</v>
      </c>
      <c r="K128" s="54" t="s">
        <v>1341</v>
      </c>
      <c r="L128" s="54" t="s">
        <v>1334</v>
      </c>
      <c r="M128" s="54">
        <v>77</v>
      </c>
      <c r="N128" s="54" t="s">
        <v>1324</v>
      </c>
      <c r="O128" s="55" t="s">
        <v>1341</v>
      </c>
      <c r="P128" s="54" t="s">
        <v>1322</v>
      </c>
    </row>
    <row r="129" spans="2:16" ht="12.75">
      <c r="B129" s="54" t="s">
        <v>1336</v>
      </c>
      <c r="C129" s="55" t="s">
        <v>1341</v>
      </c>
      <c r="D129" s="54" t="s">
        <v>1288</v>
      </c>
      <c r="F129" s="54" t="s">
        <v>118</v>
      </c>
      <c r="G129" s="54" t="s">
        <v>1341</v>
      </c>
      <c r="H129" s="54" t="s">
        <v>1256</v>
      </c>
      <c r="J129" s="54" t="s">
        <v>1291</v>
      </c>
      <c r="K129" s="55" t="s">
        <v>1341</v>
      </c>
      <c r="L129" s="54" t="s">
        <v>1336</v>
      </c>
      <c r="N129" s="54" t="s">
        <v>1254</v>
      </c>
      <c r="O129" s="54" t="s">
        <v>1341</v>
      </c>
      <c r="P129" s="54" t="s">
        <v>118</v>
      </c>
    </row>
    <row r="130" spans="2:16" ht="12.75">
      <c r="B130" s="54" t="s">
        <v>1326</v>
      </c>
      <c r="C130" s="54" t="s">
        <v>1341</v>
      </c>
      <c r="D130" s="54" t="s">
        <v>1331</v>
      </c>
      <c r="F130" s="54" t="s">
        <v>1332</v>
      </c>
      <c r="G130" s="55" t="s">
        <v>1341</v>
      </c>
      <c r="H130" s="54" t="s">
        <v>1329</v>
      </c>
      <c r="J130" s="54" t="s">
        <v>1252</v>
      </c>
      <c r="K130" s="54" t="s">
        <v>1341</v>
      </c>
      <c r="L130" s="54" t="s">
        <v>1326</v>
      </c>
      <c r="N130" s="54" t="s">
        <v>1333</v>
      </c>
      <c r="O130" s="55" t="s">
        <v>1341</v>
      </c>
      <c r="P130" s="54" t="s">
        <v>1332</v>
      </c>
    </row>
    <row r="131" spans="6:16" ht="12.75">
      <c r="F131" s="54" t="s">
        <v>1330</v>
      </c>
      <c r="G131" s="54" t="s">
        <v>1341</v>
      </c>
      <c r="H131" s="54" t="s">
        <v>1288</v>
      </c>
      <c r="N131" s="54" t="s">
        <v>1255</v>
      </c>
      <c r="O131" s="54" t="s">
        <v>1341</v>
      </c>
      <c r="P131" s="54" t="s">
        <v>1330</v>
      </c>
    </row>
    <row r="132" spans="1:16" ht="12.75">
      <c r="A132" s="54">
        <v>11</v>
      </c>
      <c r="B132" s="54" t="s">
        <v>1323</v>
      </c>
      <c r="C132" s="55" t="s">
        <v>1341</v>
      </c>
      <c r="D132" s="54" t="s">
        <v>1288</v>
      </c>
      <c r="F132" s="54" t="s">
        <v>61</v>
      </c>
      <c r="G132" s="55" t="s">
        <v>1341</v>
      </c>
      <c r="H132" s="54" t="s">
        <v>1331</v>
      </c>
      <c r="I132" s="54">
        <v>55</v>
      </c>
      <c r="J132" s="54" t="s">
        <v>1289</v>
      </c>
      <c r="K132" s="55" t="s">
        <v>1341</v>
      </c>
      <c r="L132" s="54" t="s">
        <v>1322</v>
      </c>
      <c r="N132" s="54" t="s">
        <v>1323</v>
      </c>
      <c r="O132" s="55" t="s">
        <v>1341</v>
      </c>
      <c r="P132" s="54" t="s">
        <v>61</v>
      </c>
    </row>
    <row r="133" spans="2:16" ht="12.75">
      <c r="B133" s="54" t="s">
        <v>1327</v>
      </c>
      <c r="C133" s="54" t="s">
        <v>1341</v>
      </c>
      <c r="D133" s="54" t="s">
        <v>1331</v>
      </c>
      <c r="F133" s="54" t="s">
        <v>1335</v>
      </c>
      <c r="G133" s="54" t="s">
        <v>1341</v>
      </c>
      <c r="H133" s="54" t="s">
        <v>1328</v>
      </c>
      <c r="J133" s="54" t="s">
        <v>1256</v>
      </c>
      <c r="K133" s="54" t="s">
        <v>1341</v>
      </c>
      <c r="L133" s="54" t="s">
        <v>118</v>
      </c>
      <c r="N133" s="54" t="s">
        <v>1327</v>
      </c>
      <c r="O133" s="54" t="s">
        <v>1341</v>
      </c>
      <c r="P133" s="54" t="s">
        <v>1335</v>
      </c>
    </row>
    <row r="134" spans="2:16" ht="12.75">
      <c r="B134" s="54" t="s">
        <v>1324</v>
      </c>
      <c r="C134" s="55" t="s">
        <v>1341</v>
      </c>
      <c r="D134" s="54" t="s">
        <v>1328</v>
      </c>
      <c r="F134" s="54" t="s">
        <v>1323</v>
      </c>
      <c r="G134" s="55" t="s">
        <v>1341</v>
      </c>
      <c r="H134" s="54" t="s">
        <v>1291</v>
      </c>
      <c r="J134" s="54" t="s">
        <v>1329</v>
      </c>
      <c r="K134" s="55" t="s">
        <v>1341</v>
      </c>
      <c r="L134" s="54" t="s">
        <v>1332</v>
      </c>
      <c r="N134" s="54" t="s">
        <v>1252</v>
      </c>
      <c r="O134" s="55" t="s">
        <v>1341</v>
      </c>
      <c r="P134" s="54" t="s">
        <v>1290</v>
      </c>
    </row>
    <row r="135" spans="2:16" ht="12.75">
      <c r="B135" s="54" t="s">
        <v>1254</v>
      </c>
      <c r="C135" s="54" t="s">
        <v>1341</v>
      </c>
      <c r="D135" s="54" t="s">
        <v>1291</v>
      </c>
      <c r="F135" s="54" t="s">
        <v>1327</v>
      </c>
      <c r="G135" s="54" t="s">
        <v>1341</v>
      </c>
      <c r="H135" s="54" t="s">
        <v>1252</v>
      </c>
      <c r="J135" s="54" t="s">
        <v>1288</v>
      </c>
      <c r="K135" s="54" t="s">
        <v>1341</v>
      </c>
      <c r="L135" s="54" t="s">
        <v>1330</v>
      </c>
      <c r="N135" s="54" t="s">
        <v>1336</v>
      </c>
      <c r="O135" s="54" t="s">
        <v>1341</v>
      </c>
      <c r="P135" s="54" t="s">
        <v>1289</v>
      </c>
    </row>
    <row r="136" spans="2:16" ht="12.75">
      <c r="B136" s="54" t="s">
        <v>1333</v>
      </c>
      <c r="C136" s="55" t="s">
        <v>1341</v>
      </c>
      <c r="D136" s="54" t="s">
        <v>1252</v>
      </c>
      <c r="F136" s="54" t="s">
        <v>1324</v>
      </c>
      <c r="G136" s="55" t="s">
        <v>1341</v>
      </c>
      <c r="H136" s="54" t="s">
        <v>1336</v>
      </c>
      <c r="J136" s="54" t="s">
        <v>1331</v>
      </c>
      <c r="K136" s="55" t="s">
        <v>1341</v>
      </c>
      <c r="L136" s="54" t="s">
        <v>61</v>
      </c>
      <c r="N136" s="54" t="s">
        <v>1326</v>
      </c>
      <c r="O136" s="55" t="s">
        <v>1341</v>
      </c>
      <c r="P136" s="54" t="s">
        <v>1256</v>
      </c>
    </row>
    <row r="137" spans="2:16" ht="12.75">
      <c r="B137" s="54" t="s">
        <v>1255</v>
      </c>
      <c r="C137" s="54" t="s">
        <v>1341</v>
      </c>
      <c r="D137" s="54" t="s">
        <v>1336</v>
      </c>
      <c r="F137" s="54" t="s">
        <v>1254</v>
      </c>
      <c r="G137" s="54" t="s">
        <v>1341</v>
      </c>
      <c r="H137" s="54" t="s">
        <v>1326</v>
      </c>
      <c r="J137" s="54" t="s">
        <v>1328</v>
      </c>
      <c r="K137" s="54" t="s">
        <v>1341</v>
      </c>
      <c r="L137" s="54" t="s">
        <v>1335</v>
      </c>
      <c r="N137" s="54" t="s">
        <v>1334</v>
      </c>
      <c r="O137" s="54" t="s">
        <v>1341</v>
      </c>
      <c r="P137" s="54" t="s">
        <v>1329</v>
      </c>
    </row>
    <row r="138" spans="6:16" ht="12.75">
      <c r="F138" s="54" t="s">
        <v>1333</v>
      </c>
      <c r="G138" s="55" t="s">
        <v>1341</v>
      </c>
      <c r="H138" s="54" t="s">
        <v>1334</v>
      </c>
      <c r="J138" s="54" t="s">
        <v>1291</v>
      </c>
      <c r="K138" s="55" t="s">
        <v>1341</v>
      </c>
      <c r="L138" s="54" t="s">
        <v>1323</v>
      </c>
      <c r="N138" s="54" t="s">
        <v>1328</v>
      </c>
      <c r="O138" s="55" t="s">
        <v>1341</v>
      </c>
      <c r="P138" s="54" t="s">
        <v>1288</v>
      </c>
    </row>
    <row r="139" spans="1:16" ht="12.75">
      <c r="A139" s="54">
        <v>12</v>
      </c>
      <c r="B139" s="54" t="s">
        <v>1322</v>
      </c>
      <c r="C139" s="55" t="s">
        <v>1341</v>
      </c>
      <c r="D139" s="54" t="s">
        <v>1330</v>
      </c>
      <c r="F139" s="54" t="s">
        <v>1255</v>
      </c>
      <c r="G139" s="54" t="s">
        <v>1341</v>
      </c>
      <c r="H139" s="54" t="s">
        <v>1290</v>
      </c>
      <c r="J139" s="54" t="s">
        <v>1252</v>
      </c>
      <c r="K139" s="54" t="s">
        <v>1341</v>
      </c>
      <c r="L139" s="54" t="s">
        <v>1327</v>
      </c>
      <c r="N139" s="54" t="s">
        <v>1291</v>
      </c>
      <c r="O139" s="54" t="s">
        <v>1341</v>
      </c>
      <c r="P139" s="54" t="s">
        <v>1331</v>
      </c>
    </row>
    <row r="140" spans="2:12" ht="12.75">
      <c r="B140" s="54" t="s">
        <v>118</v>
      </c>
      <c r="C140" s="54" t="s">
        <v>1341</v>
      </c>
      <c r="D140" s="54" t="s">
        <v>61</v>
      </c>
      <c r="J140" s="54" t="s">
        <v>1336</v>
      </c>
      <c r="K140" s="55" t="s">
        <v>1341</v>
      </c>
      <c r="L140" s="54" t="s">
        <v>1324</v>
      </c>
    </row>
    <row r="141" spans="2:16" ht="12.75">
      <c r="B141" s="54" t="s">
        <v>1332</v>
      </c>
      <c r="C141" s="55" t="s">
        <v>1341</v>
      </c>
      <c r="D141" s="54" t="s">
        <v>1335</v>
      </c>
      <c r="E141" s="54">
        <v>34</v>
      </c>
      <c r="F141" s="54" t="s">
        <v>1326</v>
      </c>
      <c r="G141" s="55" t="s">
        <v>1341</v>
      </c>
      <c r="H141" s="54" t="s">
        <v>1322</v>
      </c>
      <c r="J141" s="54" t="s">
        <v>1326</v>
      </c>
      <c r="K141" s="54" t="s">
        <v>1341</v>
      </c>
      <c r="L141" s="54" t="s">
        <v>1254</v>
      </c>
      <c r="M141" s="54">
        <v>78</v>
      </c>
      <c r="N141" s="54" t="s">
        <v>1332</v>
      </c>
      <c r="O141" s="55" t="s">
        <v>1341</v>
      </c>
      <c r="P141" s="54" t="s">
        <v>1322</v>
      </c>
    </row>
    <row r="142" spans="2:16" ht="12.75">
      <c r="B142" s="54" t="s">
        <v>1323</v>
      </c>
      <c r="C142" s="54" t="s">
        <v>1341</v>
      </c>
      <c r="D142" s="54" t="s">
        <v>1254</v>
      </c>
      <c r="F142" s="54" t="s">
        <v>1334</v>
      </c>
      <c r="G142" s="54" t="s">
        <v>1341</v>
      </c>
      <c r="H142" s="54" t="s">
        <v>118</v>
      </c>
      <c r="J142" s="54" t="s">
        <v>1334</v>
      </c>
      <c r="K142" s="55" t="s">
        <v>1341</v>
      </c>
      <c r="L142" s="54" t="s">
        <v>1333</v>
      </c>
      <c r="N142" s="54" t="s">
        <v>1335</v>
      </c>
      <c r="O142" s="54" t="s">
        <v>1341</v>
      </c>
      <c r="P142" s="54" t="s">
        <v>1330</v>
      </c>
    </row>
    <row r="143" spans="2:16" ht="12.75">
      <c r="B143" s="54" t="s">
        <v>1327</v>
      </c>
      <c r="C143" s="55" t="s">
        <v>1341</v>
      </c>
      <c r="D143" s="54" t="s">
        <v>1333</v>
      </c>
      <c r="F143" s="54" t="s">
        <v>1290</v>
      </c>
      <c r="G143" s="55" t="s">
        <v>1341</v>
      </c>
      <c r="H143" s="54" t="s">
        <v>1332</v>
      </c>
      <c r="J143" s="54" t="s">
        <v>1290</v>
      </c>
      <c r="K143" s="54" t="s">
        <v>1341</v>
      </c>
      <c r="L143" s="54" t="s">
        <v>1255</v>
      </c>
      <c r="N143" s="54" t="s">
        <v>1324</v>
      </c>
      <c r="O143" s="55" t="s">
        <v>1341</v>
      </c>
      <c r="P143" s="54" t="s">
        <v>1323</v>
      </c>
    </row>
    <row r="144" spans="2:16" ht="12.75">
      <c r="B144" s="54" t="s">
        <v>1324</v>
      </c>
      <c r="C144" s="54" t="s">
        <v>1341</v>
      </c>
      <c r="D144" s="54" t="s">
        <v>1255</v>
      </c>
      <c r="F144" s="54" t="s">
        <v>1289</v>
      </c>
      <c r="G144" s="54" t="s">
        <v>1341</v>
      </c>
      <c r="H144" s="54" t="s">
        <v>1330</v>
      </c>
      <c r="N144" s="54" t="s">
        <v>1255</v>
      </c>
      <c r="O144" s="54" t="s">
        <v>1341</v>
      </c>
      <c r="P144" s="54" t="s">
        <v>1254</v>
      </c>
    </row>
    <row r="145" spans="2:16" ht="12.75">
      <c r="B145" s="54" t="s">
        <v>1290</v>
      </c>
      <c r="C145" s="55" t="s">
        <v>1341</v>
      </c>
      <c r="D145" s="54" t="s">
        <v>1329</v>
      </c>
      <c r="F145" s="54" t="s">
        <v>1256</v>
      </c>
      <c r="G145" s="55" t="s">
        <v>1341</v>
      </c>
      <c r="H145" s="54" t="s">
        <v>61</v>
      </c>
      <c r="I145" s="54">
        <v>56</v>
      </c>
      <c r="J145" s="54" t="s">
        <v>1322</v>
      </c>
      <c r="K145" s="55" t="s">
        <v>1341</v>
      </c>
      <c r="L145" s="54" t="s">
        <v>1332</v>
      </c>
      <c r="N145" s="54" t="s">
        <v>1256</v>
      </c>
      <c r="O145" s="55" t="s">
        <v>1341</v>
      </c>
      <c r="P145" s="54" t="s">
        <v>1290</v>
      </c>
    </row>
    <row r="146" spans="2:16" ht="12.75">
      <c r="B146" s="54" t="s">
        <v>1289</v>
      </c>
      <c r="C146" s="54" t="s">
        <v>1341</v>
      </c>
      <c r="D146" s="54" t="s">
        <v>1288</v>
      </c>
      <c r="F146" s="54" t="s">
        <v>1329</v>
      </c>
      <c r="G146" s="54" t="s">
        <v>1341</v>
      </c>
      <c r="H146" s="54" t="s">
        <v>1335</v>
      </c>
      <c r="J146" s="54" t="s">
        <v>1330</v>
      </c>
      <c r="K146" s="54" t="s">
        <v>1341</v>
      </c>
      <c r="L146" s="54" t="s">
        <v>1335</v>
      </c>
      <c r="N146" s="54" t="s">
        <v>1331</v>
      </c>
      <c r="O146" s="54" t="s">
        <v>1341</v>
      </c>
      <c r="P146" s="54" t="s">
        <v>1329</v>
      </c>
    </row>
    <row r="147" spans="2:16" ht="12.75">
      <c r="B147" s="54" t="s">
        <v>1256</v>
      </c>
      <c r="C147" s="55" t="s">
        <v>1341</v>
      </c>
      <c r="D147" s="54" t="s">
        <v>1331</v>
      </c>
      <c r="J147" s="54" t="s">
        <v>1323</v>
      </c>
      <c r="K147" s="55" t="s">
        <v>1341</v>
      </c>
      <c r="L147" s="54" t="s">
        <v>1324</v>
      </c>
      <c r="N147" s="54" t="s">
        <v>1252</v>
      </c>
      <c r="O147" s="55" t="s">
        <v>1341</v>
      </c>
      <c r="P147" s="54" t="s">
        <v>1328</v>
      </c>
    </row>
    <row r="148" spans="2:16" ht="12.75">
      <c r="B148" s="54" t="s">
        <v>1328</v>
      </c>
      <c r="C148" s="54" t="s">
        <v>1341</v>
      </c>
      <c r="D148" s="54" t="s">
        <v>1336</v>
      </c>
      <c r="E148" s="54">
        <v>35</v>
      </c>
      <c r="F148" s="54" t="s">
        <v>1322</v>
      </c>
      <c r="G148" s="55" t="s">
        <v>1341</v>
      </c>
      <c r="H148" s="54" t="s">
        <v>61</v>
      </c>
      <c r="J148" s="54" t="s">
        <v>1254</v>
      </c>
      <c r="K148" s="54" t="s">
        <v>1341</v>
      </c>
      <c r="L148" s="54" t="s">
        <v>1255</v>
      </c>
      <c r="N148" s="54" t="s">
        <v>1334</v>
      </c>
      <c r="O148" s="54" t="s">
        <v>1341</v>
      </c>
      <c r="P148" s="54" t="s">
        <v>1336</v>
      </c>
    </row>
    <row r="149" spans="2:12" ht="12.75">
      <c r="B149" s="54" t="s">
        <v>1291</v>
      </c>
      <c r="C149" s="55" t="s">
        <v>1341</v>
      </c>
      <c r="D149" s="54" t="s">
        <v>1326</v>
      </c>
      <c r="F149" s="54" t="s">
        <v>118</v>
      </c>
      <c r="G149" s="54" t="s">
        <v>1341</v>
      </c>
      <c r="H149" s="54" t="s">
        <v>1335</v>
      </c>
      <c r="J149" s="54" t="s">
        <v>1290</v>
      </c>
      <c r="K149" s="55" t="s">
        <v>1341</v>
      </c>
      <c r="L149" s="54" t="s">
        <v>1256</v>
      </c>
    </row>
    <row r="150" spans="2:16" ht="12.75">
      <c r="B150" s="54" t="s">
        <v>1252</v>
      </c>
      <c r="C150" s="54" t="s">
        <v>1341</v>
      </c>
      <c r="D150" s="54" t="s">
        <v>1334</v>
      </c>
      <c r="F150" s="54" t="s">
        <v>1332</v>
      </c>
      <c r="G150" s="55" t="s">
        <v>1341</v>
      </c>
      <c r="H150" s="54" t="s">
        <v>1330</v>
      </c>
      <c r="J150" s="54" t="s">
        <v>1329</v>
      </c>
      <c r="K150" s="54" t="s">
        <v>1341</v>
      </c>
      <c r="L150" s="54" t="s">
        <v>1331</v>
      </c>
      <c r="M150" s="54">
        <v>79</v>
      </c>
      <c r="N150" s="54" t="s">
        <v>1323</v>
      </c>
      <c r="O150" s="55" t="s">
        <v>1341</v>
      </c>
      <c r="P150" s="54" t="s">
        <v>1322</v>
      </c>
    </row>
    <row r="151" spans="6:16" ht="12.75">
      <c r="F151" s="54" t="s">
        <v>1323</v>
      </c>
      <c r="G151" s="54" t="s">
        <v>1341</v>
      </c>
      <c r="H151" s="54" t="s">
        <v>1333</v>
      </c>
      <c r="J151" s="54" t="s">
        <v>1328</v>
      </c>
      <c r="K151" s="55" t="s">
        <v>1341</v>
      </c>
      <c r="L151" s="54" t="s">
        <v>1252</v>
      </c>
      <c r="N151" s="54" t="s">
        <v>1327</v>
      </c>
      <c r="O151" s="54" t="s">
        <v>1341</v>
      </c>
      <c r="P151" s="54" t="s">
        <v>118</v>
      </c>
    </row>
    <row r="152" spans="1:16" ht="12.75">
      <c r="A152" s="54">
        <v>13</v>
      </c>
      <c r="B152" s="54" t="s">
        <v>1322</v>
      </c>
      <c r="C152" s="55" t="s">
        <v>1341</v>
      </c>
      <c r="D152" s="54" t="s">
        <v>1333</v>
      </c>
      <c r="F152" s="54" t="s">
        <v>1327</v>
      </c>
      <c r="G152" s="55" t="s">
        <v>1341</v>
      </c>
      <c r="H152" s="54" t="s">
        <v>1255</v>
      </c>
      <c r="J152" s="54" t="s">
        <v>1336</v>
      </c>
      <c r="K152" s="54" t="s">
        <v>1341</v>
      </c>
      <c r="L152" s="54" t="s">
        <v>1334</v>
      </c>
      <c r="N152" s="54" t="s">
        <v>1324</v>
      </c>
      <c r="O152" s="55" t="s">
        <v>1341</v>
      </c>
      <c r="P152" s="54" t="s">
        <v>1332</v>
      </c>
    </row>
    <row r="153" spans="2:16" ht="12.75">
      <c r="B153" s="54" t="s">
        <v>118</v>
      </c>
      <c r="C153" s="54" t="s">
        <v>1341</v>
      </c>
      <c r="D153" s="54" t="s">
        <v>1255</v>
      </c>
      <c r="F153" s="54" t="s">
        <v>1324</v>
      </c>
      <c r="G153" s="54" t="s">
        <v>1341</v>
      </c>
      <c r="H153" s="54" t="s">
        <v>1254</v>
      </c>
      <c r="N153" s="54" t="s">
        <v>1254</v>
      </c>
      <c r="O153" s="54" t="s">
        <v>1341</v>
      </c>
      <c r="P153" s="54" t="s">
        <v>1330</v>
      </c>
    </row>
    <row r="154" spans="2:16" ht="12.75">
      <c r="B154" s="54" t="s">
        <v>1332</v>
      </c>
      <c r="C154" s="55" t="s">
        <v>1341</v>
      </c>
      <c r="D154" s="54" t="s">
        <v>1323</v>
      </c>
      <c r="F154" s="54" t="s">
        <v>1290</v>
      </c>
      <c r="G154" s="55" t="s">
        <v>1341</v>
      </c>
      <c r="H154" s="54" t="s">
        <v>1288</v>
      </c>
      <c r="I154" s="54">
        <v>57</v>
      </c>
      <c r="J154" s="54" t="s">
        <v>1326</v>
      </c>
      <c r="K154" s="55" t="s">
        <v>1341</v>
      </c>
      <c r="L154" s="54" t="s">
        <v>1322</v>
      </c>
      <c r="N154" s="54" t="s">
        <v>1333</v>
      </c>
      <c r="O154" s="55" t="s">
        <v>1341</v>
      </c>
      <c r="P154" s="54" t="s">
        <v>61</v>
      </c>
    </row>
    <row r="155" spans="2:16" ht="12.75">
      <c r="B155" s="54" t="s">
        <v>1330</v>
      </c>
      <c r="C155" s="54" t="s">
        <v>1341</v>
      </c>
      <c r="D155" s="54" t="s">
        <v>1327</v>
      </c>
      <c r="F155" s="54" t="s">
        <v>1289</v>
      </c>
      <c r="G155" s="54" t="s">
        <v>1341</v>
      </c>
      <c r="H155" s="54" t="s">
        <v>1331</v>
      </c>
      <c r="J155" s="54" t="s">
        <v>1334</v>
      </c>
      <c r="K155" s="54" t="s">
        <v>1341</v>
      </c>
      <c r="L155" s="54" t="s">
        <v>118</v>
      </c>
      <c r="N155" s="54" t="s">
        <v>1255</v>
      </c>
      <c r="O155" s="54" t="s">
        <v>1341</v>
      </c>
      <c r="P155" s="54" t="s">
        <v>1335</v>
      </c>
    </row>
    <row r="156" spans="2:16" ht="12.75">
      <c r="B156" s="54" t="s">
        <v>61</v>
      </c>
      <c r="C156" s="55" t="s">
        <v>1341</v>
      </c>
      <c r="D156" s="54" t="s">
        <v>1324</v>
      </c>
      <c r="F156" s="54" t="s">
        <v>1256</v>
      </c>
      <c r="G156" s="55" t="s">
        <v>1341</v>
      </c>
      <c r="H156" s="54" t="s">
        <v>1329</v>
      </c>
      <c r="J156" s="54" t="s">
        <v>1290</v>
      </c>
      <c r="K156" s="55" t="s">
        <v>1341</v>
      </c>
      <c r="L156" s="54" t="s">
        <v>1332</v>
      </c>
      <c r="N156" s="54" t="s">
        <v>1328</v>
      </c>
      <c r="O156" s="55" t="s">
        <v>1341</v>
      </c>
      <c r="P156" s="54" t="s">
        <v>1290</v>
      </c>
    </row>
    <row r="157" spans="2:16" ht="12.75">
      <c r="B157" s="54" t="s">
        <v>1335</v>
      </c>
      <c r="C157" s="54" t="s">
        <v>1341</v>
      </c>
      <c r="D157" s="54" t="s">
        <v>1254</v>
      </c>
      <c r="F157" s="54" t="s">
        <v>1328</v>
      </c>
      <c r="G157" s="54" t="s">
        <v>1341</v>
      </c>
      <c r="H157" s="54" t="s">
        <v>1326</v>
      </c>
      <c r="J157" s="54" t="s">
        <v>1289</v>
      </c>
      <c r="K157" s="54" t="s">
        <v>1341</v>
      </c>
      <c r="L157" s="54" t="s">
        <v>1330</v>
      </c>
      <c r="N157" s="54" t="s">
        <v>1291</v>
      </c>
      <c r="O157" s="54" t="s">
        <v>1341</v>
      </c>
      <c r="P157" s="54" t="s">
        <v>1289</v>
      </c>
    </row>
    <row r="158" spans="2:16" ht="12.75">
      <c r="B158" s="54" t="s">
        <v>1290</v>
      </c>
      <c r="C158" s="55" t="s">
        <v>1341</v>
      </c>
      <c r="D158" s="54" t="s">
        <v>1326</v>
      </c>
      <c r="F158" s="54" t="s">
        <v>1291</v>
      </c>
      <c r="G158" s="55" t="s">
        <v>1341</v>
      </c>
      <c r="H158" s="54" t="s">
        <v>1334</v>
      </c>
      <c r="J158" s="54" t="s">
        <v>1256</v>
      </c>
      <c r="K158" s="55" t="s">
        <v>1341</v>
      </c>
      <c r="L158" s="54" t="s">
        <v>61</v>
      </c>
      <c r="N158" s="54" t="s">
        <v>1252</v>
      </c>
      <c r="O158" s="55" t="s">
        <v>1341</v>
      </c>
      <c r="P158" s="54" t="s">
        <v>1256</v>
      </c>
    </row>
    <row r="159" spans="2:16" ht="12.75">
      <c r="B159" s="54" t="s">
        <v>1289</v>
      </c>
      <c r="C159" s="54" t="s">
        <v>1341</v>
      </c>
      <c r="D159" s="54" t="s">
        <v>1334</v>
      </c>
      <c r="F159" s="54" t="s">
        <v>1252</v>
      </c>
      <c r="G159" s="54" t="s">
        <v>1341</v>
      </c>
      <c r="H159" s="54" t="s">
        <v>1336</v>
      </c>
      <c r="J159" s="54" t="s">
        <v>1329</v>
      </c>
      <c r="K159" s="54" t="s">
        <v>1341</v>
      </c>
      <c r="L159" s="54" t="s">
        <v>1335</v>
      </c>
      <c r="N159" s="54" t="s">
        <v>1336</v>
      </c>
      <c r="O159" s="54" t="s">
        <v>1341</v>
      </c>
      <c r="P159" s="54" t="s">
        <v>1329</v>
      </c>
    </row>
    <row r="160" spans="2:16" ht="12.75">
      <c r="B160" s="54" t="s">
        <v>1256</v>
      </c>
      <c r="C160" s="55" t="s">
        <v>1341</v>
      </c>
      <c r="D160" s="54" t="s">
        <v>1328</v>
      </c>
      <c r="J160" s="54" t="s">
        <v>1288</v>
      </c>
      <c r="K160" s="55" t="s">
        <v>1341</v>
      </c>
      <c r="L160" s="54" t="s">
        <v>1323</v>
      </c>
      <c r="N160" s="54" t="s">
        <v>1326</v>
      </c>
      <c r="O160" s="55" t="s">
        <v>1341</v>
      </c>
      <c r="P160" s="54" t="s">
        <v>1288</v>
      </c>
    </row>
    <row r="161" spans="2:16" ht="12.75">
      <c r="B161" s="54" t="s">
        <v>1329</v>
      </c>
      <c r="C161" s="54" t="s">
        <v>1341</v>
      </c>
      <c r="D161" s="54" t="s">
        <v>1291</v>
      </c>
      <c r="E161" s="54">
        <v>36</v>
      </c>
      <c r="F161" s="54" t="s">
        <v>1335</v>
      </c>
      <c r="G161" s="55" t="s">
        <v>1341</v>
      </c>
      <c r="H161" s="54" t="s">
        <v>1322</v>
      </c>
      <c r="J161" s="54" t="s">
        <v>1331</v>
      </c>
      <c r="K161" s="54" t="s">
        <v>1341</v>
      </c>
      <c r="L161" s="54" t="s">
        <v>1327</v>
      </c>
      <c r="N161" s="54" t="s">
        <v>1334</v>
      </c>
      <c r="O161" s="54" t="s">
        <v>1341</v>
      </c>
      <c r="P161" s="54" t="s">
        <v>1331</v>
      </c>
    </row>
    <row r="162" spans="2:12" ht="12.75">
      <c r="B162" s="54" t="s">
        <v>1288</v>
      </c>
      <c r="C162" s="55" t="s">
        <v>1341</v>
      </c>
      <c r="D162" s="54" t="s">
        <v>1252</v>
      </c>
      <c r="F162" s="54" t="s">
        <v>1330</v>
      </c>
      <c r="G162" s="54" t="s">
        <v>1341</v>
      </c>
      <c r="H162" s="54" t="s">
        <v>118</v>
      </c>
      <c r="J162" s="54" t="s">
        <v>1324</v>
      </c>
      <c r="K162" s="55" t="s">
        <v>1341</v>
      </c>
      <c r="L162" s="54" t="s">
        <v>1328</v>
      </c>
    </row>
    <row r="163" spans="2:16" ht="12.75">
      <c r="B163" s="54" t="s">
        <v>1331</v>
      </c>
      <c r="C163" s="54" t="s">
        <v>1341</v>
      </c>
      <c r="D163" s="54" t="s">
        <v>1336</v>
      </c>
      <c r="F163" s="54" t="s">
        <v>61</v>
      </c>
      <c r="G163" s="55" t="s">
        <v>1341</v>
      </c>
      <c r="H163" s="54" t="s">
        <v>1332</v>
      </c>
      <c r="J163" s="54" t="s">
        <v>1254</v>
      </c>
      <c r="K163" s="54" t="s">
        <v>1341</v>
      </c>
      <c r="L163" s="54" t="s">
        <v>1291</v>
      </c>
      <c r="M163" s="54">
        <v>80</v>
      </c>
      <c r="N163" s="54" t="s">
        <v>1322</v>
      </c>
      <c r="O163" s="55" t="s">
        <v>1341</v>
      </c>
      <c r="P163" s="54" t="s">
        <v>1326</v>
      </c>
    </row>
    <row r="164" spans="6:16" ht="12.75">
      <c r="F164" s="54" t="s">
        <v>1255</v>
      </c>
      <c r="G164" s="54" t="s">
        <v>1341</v>
      </c>
      <c r="H164" s="54" t="s">
        <v>1323</v>
      </c>
      <c r="J164" s="54" t="s">
        <v>1333</v>
      </c>
      <c r="K164" s="55" t="s">
        <v>1341</v>
      </c>
      <c r="L164" s="54" t="s">
        <v>1252</v>
      </c>
      <c r="N164" s="54" t="s">
        <v>118</v>
      </c>
      <c r="O164" s="54" t="s">
        <v>1341</v>
      </c>
      <c r="P164" s="54" t="s">
        <v>1334</v>
      </c>
    </row>
    <row r="165" spans="1:16" ht="12.75">
      <c r="A165" s="54">
        <v>14</v>
      </c>
      <c r="B165" s="54" t="s">
        <v>1291</v>
      </c>
      <c r="C165" s="55" t="s">
        <v>1341</v>
      </c>
      <c r="D165" s="54" t="s">
        <v>1322</v>
      </c>
      <c r="F165" s="54" t="s">
        <v>1254</v>
      </c>
      <c r="G165" s="55" t="s">
        <v>1341</v>
      </c>
      <c r="H165" s="54" t="s">
        <v>1327</v>
      </c>
      <c r="J165" s="54" t="s">
        <v>1255</v>
      </c>
      <c r="K165" s="54" t="s">
        <v>1341</v>
      </c>
      <c r="L165" s="54" t="s">
        <v>1336</v>
      </c>
      <c r="N165" s="54" t="s">
        <v>1332</v>
      </c>
      <c r="O165" s="55" t="s">
        <v>1341</v>
      </c>
      <c r="P165" s="54" t="s">
        <v>1290</v>
      </c>
    </row>
    <row r="166" spans="2:16" ht="12.75">
      <c r="B166" s="54" t="s">
        <v>1252</v>
      </c>
      <c r="C166" s="54" t="s">
        <v>1341</v>
      </c>
      <c r="D166" s="54" t="s">
        <v>118</v>
      </c>
      <c r="F166" s="54" t="s">
        <v>1333</v>
      </c>
      <c r="G166" s="54" t="s">
        <v>1341</v>
      </c>
      <c r="H166" s="54" t="s">
        <v>1324</v>
      </c>
      <c r="N166" s="54" t="s">
        <v>1289</v>
      </c>
      <c r="O166" s="54" t="s">
        <v>1341</v>
      </c>
      <c r="P166" s="54" t="s">
        <v>1330</v>
      </c>
    </row>
    <row r="167" spans="2:16" ht="12.75">
      <c r="B167" s="54" t="s">
        <v>1336</v>
      </c>
      <c r="C167" s="55" t="s">
        <v>1341</v>
      </c>
      <c r="D167" s="54" t="s">
        <v>1332</v>
      </c>
      <c r="F167" s="54" t="s">
        <v>1331</v>
      </c>
      <c r="G167" s="55" t="s">
        <v>1341</v>
      </c>
      <c r="H167" s="54" t="s">
        <v>1290</v>
      </c>
      <c r="I167" s="54">
        <v>58</v>
      </c>
      <c r="J167" s="54" t="s">
        <v>1322</v>
      </c>
      <c r="K167" s="55" t="s">
        <v>1341</v>
      </c>
      <c r="L167" s="54" t="s">
        <v>1330</v>
      </c>
      <c r="N167" s="54" t="s">
        <v>1256</v>
      </c>
      <c r="O167" s="55" t="s">
        <v>1341</v>
      </c>
      <c r="P167" s="54" t="s">
        <v>61</v>
      </c>
    </row>
    <row r="168" spans="2:16" ht="12.75">
      <c r="B168" s="54" t="s">
        <v>1326</v>
      </c>
      <c r="C168" s="54" t="s">
        <v>1341</v>
      </c>
      <c r="D168" s="54" t="s">
        <v>1330</v>
      </c>
      <c r="F168" s="54" t="s">
        <v>1329</v>
      </c>
      <c r="G168" s="54" t="s">
        <v>1341</v>
      </c>
      <c r="H168" s="54" t="s">
        <v>1289</v>
      </c>
      <c r="J168" s="54" t="s">
        <v>118</v>
      </c>
      <c r="K168" s="54" t="s">
        <v>1341</v>
      </c>
      <c r="L168" s="54" t="s">
        <v>61</v>
      </c>
      <c r="N168" s="54" t="s">
        <v>1335</v>
      </c>
      <c r="O168" s="54" t="s">
        <v>1341</v>
      </c>
      <c r="P168" s="54" t="s">
        <v>1329</v>
      </c>
    </row>
    <row r="169" spans="2:16" ht="12.75">
      <c r="B169" s="54" t="s">
        <v>1334</v>
      </c>
      <c r="C169" s="55" t="s">
        <v>1341</v>
      </c>
      <c r="D169" s="54" t="s">
        <v>61</v>
      </c>
      <c r="F169" s="54" t="s">
        <v>1288</v>
      </c>
      <c r="G169" s="55" t="s">
        <v>1341</v>
      </c>
      <c r="H169" s="54" t="s">
        <v>1256</v>
      </c>
      <c r="J169" s="54" t="s">
        <v>1332</v>
      </c>
      <c r="K169" s="55" t="s">
        <v>1341</v>
      </c>
      <c r="L169" s="54" t="s">
        <v>1335</v>
      </c>
      <c r="N169" s="54" t="s">
        <v>1323</v>
      </c>
      <c r="O169" s="55" t="s">
        <v>1341</v>
      </c>
      <c r="P169" s="54" t="s">
        <v>1288</v>
      </c>
    </row>
    <row r="170" spans="2:16" ht="12.75">
      <c r="B170" s="54" t="s">
        <v>1290</v>
      </c>
      <c r="C170" s="54" t="s">
        <v>1341</v>
      </c>
      <c r="D170" s="54" t="s">
        <v>1335</v>
      </c>
      <c r="F170" s="54" t="s">
        <v>1334</v>
      </c>
      <c r="G170" s="54" t="s">
        <v>1341</v>
      </c>
      <c r="H170" s="54" t="s">
        <v>1328</v>
      </c>
      <c r="J170" s="54" t="s">
        <v>1323</v>
      </c>
      <c r="K170" s="54" t="s">
        <v>1341</v>
      </c>
      <c r="L170" s="54" t="s">
        <v>1254</v>
      </c>
      <c r="N170" s="54" t="s">
        <v>1327</v>
      </c>
      <c r="O170" s="54" t="s">
        <v>1341</v>
      </c>
      <c r="P170" s="54" t="s">
        <v>1331</v>
      </c>
    </row>
    <row r="171" spans="2:16" ht="12.75">
      <c r="B171" s="54" t="s">
        <v>1289</v>
      </c>
      <c r="C171" s="55" t="s">
        <v>1341</v>
      </c>
      <c r="D171" s="54" t="s">
        <v>1323</v>
      </c>
      <c r="F171" s="54" t="s">
        <v>1336</v>
      </c>
      <c r="G171" s="55" t="s">
        <v>1341</v>
      </c>
      <c r="H171" s="54" t="s">
        <v>1291</v>
      </c>
      <c r="J171" s="54" t="s">
        <v>1327</v>
      </c>
      <c r="K171" s="55" t="s">
        <v>1341</v>
      </c>
      <c r="L171" s="54" t="s">
        <v>1333</v>
      </c>
      <c r="N171" s="54" t="s">
        <v>1328</v>
      </c>
      <c r="O171" s="55" t="s">
        <v>1341</v>
      </c>
      <c r="P171" s="54" t="s">
        <v>1324</v>
      </c>
    </row>
    <row r="172" spans="2:16" ht="12.75">
      <c r="B172" s="54" t="s">
        <v>1256</v>
      </c>
      <c r="C172" s="54" t="s">
        <v>1341</v>
      </c>
      <c r="D172" s="54" t="s">
        <v>1327</v>
      </c>
      <c r="F172" s="54" t="s">
        <v>1326</v>
      </c>
      <c r="G172" s="54" t="s">
        <v>1341</v>
      </c>
      <c r="H172" s="54" t="s">
        <v>1252</v>
      </c>
      <c r="J172" s="54" t="s">
        <v>1324</v>
      </c>
      <c r="K172" s="54" t="s">
        <v>1341</v>
      </c>
      <c r="L172" s="54" t="s">
        <v>1255</v>
      </c>
      <c r="N172" s="54" t="s">
        <v>1291</v>
      </c>
      <c r="O172" s="54" t="s">
        <v>1341</v>
      </c>
      <c r="P172" s="54" t="s">
        <v>1254</v>
      </c>
    </row>
    <row r="173" spans="2:16" ht="12.75">
      <c r="B173" s="54" t="s">
        <v>1329</v>
      </c>
      <c r="C173" s="55" t="s">
        <v>1341</v>
      </c>
      <c r="D173" s="54" t="s">
        <v>1324</v>
      </c>
      <c r="J173" s="54" t="s">
        <v>1290</v>
      </c>
      <c r="K173" s="55" t="s">
        <v>1341</v>
      </c>
      <c r="L173" s="54" t="s">
        <v>1329</v>
      </c>
      <c r="N173" s="54" t="s">
        <v>1252</v>
      </c>
      <c r="O173" s="55" t="s">
        <v>1341</v>
      </c>
      <c r="P173" s="54" t="s">
        <v>1333</v>
      </c>
    </row>
    <row r="174" spans="2:16" ht="12.75">
      <c r="B174" s="54" t="s">
        <v>1288</v>
      </c>
      <c r="C174" s="54" t="s">
        <v>1341</v>
      </c>
      <c r="D174" s="54" t="s">
        <v>1254</v>
      </c>
      <c r="E174" s="54">
        <v>37</v>
      </c>
      <c r="F174" s="54" t="s">
        <v>1322</v>
      </c>
      <c r="G174" s="55" t="s">
        <v>1341</v>
      </c>
      <c r="H174" s="54" t="s">
        <v>118</v>
      </c>
      <c r="J174" s="54" t="s">
        <v>1289</v>
      </c>
      <c r="K174" s="54" t="s">
        <v>1341</v>
      </c>
      <c r="L174" s="54" t="s">
        <v>1288</v>
      </c>
      <c r="N174" s="54" t="s">
        <v>1336</v>
      </c>
      <c r="O174" s="54" t="s">
        <v>1341</v>
      </c>
      <c r="P174" s="54" t="s">
        <v>1255</v>
      </c>
    </row>
    <row r="175" spans="2:12" ht="12.75">
      <c r="B175" s="54" t="s">
        <v>1331</v>
      </c>
      <c r="C175" s="55" t="s">
        <v>1341</v>
      </c>
      <c r="D175" s="54" t="s">
        <v>1333</v>
      </c>
      <c r="F175" s="54" t="s">
        <v>1330</v>
      </c>
      <c r="G175" s="54" t="s">
        <v>1341</v>
      </c>
      <c r="H175" s="54" t="s">
        <v>61</v>
      </c>
      <c r="J175" s="54" t="s">
        <v>1256</v>
      </c>
      <c r="K175" s="55" t="s">
        <v>1341</v>
      </c>
      <c r="L175" s="54" t="s">
        <v>1331</v>
      </c>
    </row>
    <row r="176" spans="2:16" ht="12.75">
      <c r="B176" s="54" t="s">
        <v>1328</v>
      </c>
      <c r="C176" s="54" t="s">
        <v>1341</v>
      </c>
      <c r="D176" s="54" t="s">
        <v>1255</v>
      </c>
      <c r="F176" s="54" t="s">
        <v>1323</v>
      </c>
      <c r="G176" s="55" t="s">
        <v>1341</v>
      </c>
      <c r="H176" s="54" t="s">
        <v>1327</v>
      </c>
      <c r="J176" s="54" t="s">
        <v>1328</v>
      </c>
      <c r="K176" s="54" t="s">
        <v>1341</v>
      </c>
      <c r="L176" s="54" t="s">
        <v>1336</v>
      </c>
      <c r="M176" s="54">
        <v>81</v>
      </c>
      <c r="N176" s="54" t="s">
        <v>1288</v>
      </c>
      <c r="O176" s="55" t="s">
        <v>1341</v>
      </c>
      <c r="P176" s="54" t="s">
        <v>1322</v>
      </c>
    </row>
    <row r="177" spans="6:16" ht="12.75">
      <c r="F177" s="54" t="s">
        <v>1254</v>
      </c>
      <c r="G177" s="54" t="s">
        <v>1341</v>
      </c>
      <c r="H177" s="54" t="s">
        <v>1333</v>
      </c>
      <c r="J177" s="54" t="s">
        <v>1291</v>
      </c>
      <c r="K177" s="55" t="s">
        <v>1341</v>
      </c>
      <c r="L177" s="54" t="s">
        <v>1326</v>
      </c>
      <c r="N177" s="54" t="s">
        <v>1331</v>
      </c>
      <c r="O177" s="54" t="s">
        <v>1341</v>
      </c>
      <c r="P177" s="54" t="s">
        <v>118</v>
      </c>
    </row>
    <row r="178" spans="1:16" ht="12.75">
      <c r="A178" s="54">
        <v>15</v>
      </c>
      <c r="B178" s="54" t="s">
        <v>118</v>
      </c>
      <c r="C178" s="55" t="s">
        <v>1341</v>
      </c>
      <c r="D178" s="54" t="s">
        <v>1322</v>
      </c>
      <c r="F178" s="54" t="s">
        <v>1290</v>
      </c>
      <c r="G178" s="55" t="s">
        <v>1341</v>
      </c>
      <c r="H178" s="54" t="s">
        <v>1289</v>
      </c>
      <c r="J178" s="54" t="s">
        <v>1252</v>
      </c>
      <c r="K178" s="54" t="s">
        <v>1341</v>
      </c>
      <c r="L178" s="54" t="s">
        <v>1334</v>
      </c>
      <c r="N178" s="54" t="s">
        <v>1328</v>
      </c>
      <c r="O178" s="55" t="s">
        <v>1341</v>
      </c>
      <c r="P178" s="54" t="s">
        <v>1332</v>
      </c>
    </row>
    <row r="179" spans="2:16" ht="12.75">
      <c r="B179" s="54" t="s">
        <v>61</v>
      </c>
      <c r="C179" s="54" t="s">
        <v>1341</v>
      </c>
      <c r="D179" s="54" t="s">
        <v>1330</v>
      </c>
      <c r="F179" s="54" t="s">
        <v>1329</v>
      </c>
      <c r="G179" s="54" t="s">
        <v>1341</v>
      </c>
      <c r="H179" s="54" t="s">
        <v>1288</v>
      </c>
      <c r="N179" s="54" t="s">
        <v>1291</v>
      </c>
      <c r="O179" s="54" t="s">
        <v>1341</v>
      </c>
      <c r="P179" s="54" t="s">
        <v>1330</v>
      </c>
    </row>
    <row r="180" spans="2:16" ht="12.75">
      <c r="B180" s="54" t="s">
        <v>1327</v>
      </c>
      <c r="C180" s="55" t="s">
        <v>1341</v>
      </c>
      <c r="D180" s="54" t="s">
        <v>1323</v>
      </c>
      <c r="F180" s="54" t="s">
        <v>1328</v>
      </c>
      <c r="G180" s="55" t="s">
        <v>1341</v>
      </c>
      <c r="H180" s="54" t="s">
        <v>1291</v>
      </c>
      <c r="I180" s="54">
        <v>59</v>
      </c>
      <c r="J180" s="54" t="s">
        <v>1322</v>
      </c>
      <c r="K180" s="55" t="s">
        <v>1341</v>
      </c>
      <c r="L180" s="54" t="s">
        <v>1333</v>
      </c>
      <c r="N180" s="54" t="s">
        <v>1252</v>
      </c>
      <c r="O180" s="55" t="s">
        <v>1341</v>
      </c>
      <c r="P180" s="54" t="s">
        <v>61</v>
      </c>
    </row>
    <row r="181" spans="2:16" ht="12.75">
      <c r="B181" s="54" t="s">
        <v>1333</v>
      </c>
      <c r="C181" s="54" t="s">
        <v>1341</v>
      </c>
      <c r="D181" s="54" t="s">
        <v>1254</v>
      </c>
      <c r="F181" s="54" t="s">
        <v>1336</v>
      </c>
      <c r="G181" s="54" t="s">
        <v>1341</v>
      </c>
      <c r="H181" s="54" t="s">
        <v>1326</v>
      </c>
      <c r="J181" s="54" t="s">
        <v>118</v>
      </c>
      <c r="K181" s="54" t="s">
        <v>1341</v>
      </c>
      <c r="L181" s="54" t="s">
        <v>1255</v>
      </c>
      <c r="N181" s="54" t="s">
        <v>1336</v>
      </c>
      <c r="O181" s="54" t="s">
        <v>1341</v>
      </c>
      <c r="P181" s="54" t="s">
        <v>1335</v>
      </c>
    </row>
    <row r="182" spans="2:16" ht="12.75">
      <c r="B182" s="54" t="s">
        <v>1289</v>
      </c>
      <c r="C182" s="55" t="s">
        <v>1341</v>
      </c>
      <c r="D182" s="54" t="s">
        <v>1290</v>
      </c>
      <c r="J182" s="54" t="s">
        <v>1332</v>
      </c>
      <c r="K182" s="55" t="s">
        <v>1341</v>
      </c>
      <c r="L182" s="54" t="s">
        <v>1323</v>
      </c>
      <c r="N182" s="54" t="s">
        <v>1326</v>
      </c>
      <c r="O182" s="55" t="s">
        <v>1341</v>
      </c>
      <c r="P182" s="54" t="s">
        <v>1323</v>
      </c>
    </row>
    <row r="183" spans="2:16" ht="12.75">
      <c r="B183" s="54" t="s">
        <v>1288</v>
      </c>
      <c r="C183" s="54" t="s">
        <v>1341</v>
      </c>
      <c r="D183" s="54" t="s">
        <v>1329</v>
      </c>
      <c r="E183" s="54">
        <v>38</v>
      </c>
      <c r="F183" s="54" t="s">
        <v>1252</v>
      </c>
      <c r="G183" s="55" t="s">
        <v>1341</v>
      </c>
      <c r="H183" s="54" t="s">
        <v>1322</v>
      </c>
      <c r="J183" s="54" t="s">
        <v>1330</v>
      </c>
      <c r="K183" s="54" t="s">
        <v>1341</v>
      </c>
      <c r="L183" s="54" t="s">
        <v>1327</v>
      </c>
      <c r="N183" s="54" t="s">
        <v>1334</v>
      </c>
      <c r="O183" s="54" t="s">
        <v>1341</v>
      </c>
      <c r="P183" s="54" t="s">
        <v>1327</v>
      </c>
    </row>
    <row r="184" spans="2:16" ht="12.75">
      <c r="B184" s="54" t="s">
        <v>1291</v>
      </c>
      <c r="C184" s="55" t="s">
        <v>1341</v>
      </c>
      <c r="D184" s="54" t="s">
        <v>1328</v>
      </c>
      <c r="F184" s="54" t="s">
        <v>1336</v>
      </c>
      <c r="G184" s="54" t="s">
        <v>1341</v>
      </c>
      <c r="H184" s="54" t="s">
        <v>118</v>
      </c>
      <c r="J184" s="54" t="s">
        <v>61</v>
      </c>
      <c r="K184" s="55" t="s">
        <v>1341</v>
      </c>
      <c r="L184" s="54" t="s">
        <v>1324</v>
      </c>
      <c r="N184" s="54" t="s">
        <v>1290</v>
      </c>
      <c r="O184" s="55" t="s">
        <v>1341</v>
      </c>
      <c r="P184" s="54" t="s">
        <v>1324</v>
      </c>
    </row>
    <row r="185" spans="2:16" ht="12.75">
      <c r="B185" s="54" t="s">
        <v>1326</v>
      </c>
      <c r="C185" s="54" t="s">
        <v>1341</v>
      </c>
      <c r="D185" s="54" t="s">
        <v>1336</v>
      </c>
      <c r="F185" s="54" t="s">
        <v>1326</v>
      </c>
      <c r="G185" s="55" t="s">
        <v>1341</v>
      </c>
      <c r="H185" s="54" t="s">
        <v>1332</v>
      </c>
      <c r="J185" s="54" t="s">
        <v>1335</v>
      </c>
      <c r="K185" s="54" t="s">
        <v>1341</v>
      </c>
      <c r="L185" s="54" t="s">
        <v>1254</v>
      </c>
      <c r="N185" s="54" t="s">
        <v>1289</v>
      </c>
      <c r="O185" s="54" t="s">
        <v>1341</v>
      </c>
      <c r="P185" s="54" t="s">
        <v>1254</v>
      </c>
    </row>
    <row r="186" spans="6:16" ht="12.75">
      <c r="F186" s="54" t="s">
        <v>1334</v>
      </c>
      <c r="G186" s="54" t="s">
        <v>1341</v>
      </c>
      <c r="H186" s="54" t="s">
        <v>1330</v>
      </c>
      <c r="J186" s="54" t="s">
        <v>1326</v>
      </c>
      <c r="K186" s="55" t="s">
        <v>1341</v>
      </c>
      <c r="L186" s="54" t="s">
        <v>1290</v>
      </c>
      <c r="N186" s="54" t="s">
        <v>1256</v>
      </c>
      <c r="O186" s="55" t="s">
        <v>1341</v>
      </c>
      <c r="P186" s="54" t="s">
        <v>1333</v>
      </c>
    </row>
    <row r="187" spans="1:16" ht="12.75">
      <c r="A187" s="54">
        <v>16</v>
      </c>
      <c r="B187" s="54" t="s">
        <v>1322</v>
      </c>
      <c r="C187" s="55" t="s">
        <v>1341</v>
      </c>
      <c r="D187" s="54" t="s">
        <v>1324</v>
      </c>
      <c r="F187" s="54" t="s">
        <v>1290</v>
      </c>
      <c r="G187" s="55" t="s">
        <v>1341</v>
      </c>
      <c r="H187" s="54" t="s">
        <v>61</v>
      </c>
      <c r="J187" s="54" t="s">
        <v>1289</v>
      </c>
      <c r="K187" s="54" t="s">
        <v>1341</v>
      </c>
      <c r="L187" s="54" t="s">
        <v>1334</v>
      </c>
      <c r="N187" s="54" t="s">
        <v>1329</v>
      </c>
      <c r="O187" s="54" t="s">
        <v>1341</v>
      </c>
      <c r="P187" s="54" t="s">
        <v>1255</v>
      </c>
    </row>
    <row r="188" spans="2:12" ht="12.75">
      <c r="B188" s="54" t="s">
        <v>118</v>
      </c>
      <c r="C188" s="54" t="s">
        <v>1341</v>
      </c>
      <c r="D188" s="54" t="s">
        <v>1254</v>
      </c>
      <c r="F188" s="54" t="s">
        <v>1289</v>
      </c>
      <c r="G188" s="54" t="s">
        <v>1341</v>
      </c>
      <c r="H188" s="54" t="s">
        <v>1335</v>
      </c>
      <c r="J188" s="54" t="s">
        <v>1256</v>
      </c>
      <c r="K188" s="55" t="s">
        <v>1341</v>
      </c>
      <c r="L188" s="54" t="s">
        <v>1328</v>
      </c>
    </row>
    <row r="189" spans="2:16" ht="12.75">
      <c r="B189" s="54" t="s">
        <v>1332</v>
      </c>
      <c r="C189" s="55" t="s">
        <v>1341</v>
      </c>
      <c r="D189" s="54" t="s">
        <v>1333</v>
      </c>
      <c r="F189" s="54" t="s">
        <v>1256</v>
      </c>
      <c r="G189" s="55" t="s">
        <v>1341</v>
      </c>
      <c r="H189" s="54" t="s">
        <v>1323</v>
      </c>
      <c r="J189" s="54" t="s">
        <v>1329</v>
      </c>
      <c r="K189" s="54" t="s">
        <v>1341</v>
      </c>
      <c r="L189" s="54" t="s">
        <v>1291</v>
      </c>
      <c r="M189" s="54">
        <v>82</v>
      </c>
      <c r="N189" s="54" t="s">
        <v>1322</v>
      </c>
      <c r="O189" s="55" t="s">
        <v>1341</v>
      </c>
      <c r="P189" s="54" t="s">
        <v>1291</v>
      </c>
    </row>
    <row r="190" spans="2:16" ht="12.75">
      <c r="B190" s="54" t="s">
        <v>1330</v>
      </c>
      <c r="C190" s="54" t="s">
        <v>1341</v>
      </c>
      <c r="D190" s="54" t="s">
        <v>1255</v>
      </c>
      <c r="F190" s="54" t="s">
        <v>1329</v>
      </c>
      <c r="G190" s="54" t="s">
        <v>1341</v>
      </c>
      <c r="H190" s="54" t="s">
        <v>1327</v>
      </c>
      <c r="J190" s="54" t="s">
        <v>1288</v>
      </c>
      <c r="K190" s="55" t="s">
        <v>1341</v>
      </c>
      <c r="L190" s="54" t="s">
        <v>1252</v>
      </c>
      <c r="N190" s="54" t="s">
        <v>118</v>
      </c>
      <c r="O190" s="54" t="s">
        <v>1341</v>
      </c>
      <c r="P190" s="54" t="s">
        <v>1252</v>
      </c>
    </row>
    <row r="191" spans="2:16" ht="12.75">
      <c r="B191" s="54" t="s">
        <v>61</v>
      </c>
      <c r="C191" s="55" t="s">
        <v>1341</v>
      </c>
      <c r="D191" s="54" t="s">
        <v>1323</v>
      </c>
      <c r="F191" s="54" t="s">
        <v>1288</v>
      </c>
      <c r="G191" s="55" t="s">
        <v>1341</v>
      </c>
      <c r="H191" s="54" t="s">
        <v>1324</v>
      </c>
      <c r="J191" s="54" t="s">
        <v>1331</v>
      </c>
      <c r="K191" s="54" t="s">
        <v>1341</v>
      </c>
      <c r="L191" s="54" t="s">
        <v>1336</v>
      </c>
      <c r="N191" s="54" t="s">
        <v>1332</v>
      </c>
      <c r="O191" s="55" t="s">
        <v>1341</v>
      </c>
      <c r="P191" s="54" t="s">
        <v>1336</v>
      </c>
    </row>
    <row r="192" spans="2:16" ht="12.75">
      <c r="B192" s="54" t="s">
        <v>1335</v>
      </c>
      <c r="C192" s="54" t="s">
        <v>1341</v>
      </c>
      <c r="D192" s="54" t="s">
        <v>1327</v>
      </c>
      <c r="F192" s="54" t="s">
        <v>1331</v>
      </c>
      <c r="G192" s="54" t="s">
        <v>1341</v>
      </c>
      <c r="H192" s="54" t="s">
        <v>1254</v>
      </c>
      <c r="N192" s="54" t="s">
        <v>1330</v>
      </c>
      <c r="O192" s="54" t="s">
        <v>1341</v>
      </c>
      <c r="P192" s="54" t="s">
        <v>1326</v>
      </c>
    </row>
    <row r="193" spans="2:16" ht="12.75">
      <c r="B193" s="54" t="s">
        <v>1290</v>
      </c>
      <c r="C193" s="55" t="s">
        <v>1341</v>
      </c>
      <c r="D193" s="54" t="s">
        <v>1252</v>
      </c>
      <c r="F193" s="54" t="s">
        <v>1328</v>
      </c>
      <c r="G193" s="55" t="s">
        <v>1341</v>
      </c>
      <c r="H193" s="54" t="s">
        <v>1333</v>
      </c>
      <c r="I193" s="54">
        <v>60</v>
      </c>
      <c r="J193" s="54" t="s">
        <v>1332</v>
      </c>
      <c r="K193" s="54" t="s">
        <v>1341</v>
      </c>
      <c r="L193" s="54" t="s">
        <v>118</v>
      </c>
      <c r="N193" s="54" t="s">
        <v>61</v>
      </c>
      <c r="O193" s="55" t="s">
        <v>1341</v>
      </c>
      <c r="P193" s="54" t="s">
        <v>1334</v>
      </c>
    </row>
    <row r="194" spans="2:16" ht="12.75">
      <c r="B194" s="54" t="s">
        <v>1289</v>
      </c>
      <c r="C194" s="54" t="s">
        <v>1341</v>
      </c>
      <c r="D194" s="54" t="s">
        <v>1336</v>
      </c>
      <c r="F194" s="54" t="s">
        <v>1291</v>
      </c>
      <c r="G194" s="54" t="s">
        <v>1341</v>
      </c>
      <c r="H194" s="54" t="s">
        <v>1255</v>
      </c>
      <c r="J194" s="54" t="s">
        <v>1335</v>
      </c>
      <c r="K194" s="54" t="s">
        <v>1341</v>
      </c>
      <c r="L194" s="54" t="s">
        <v>61</v>
      </c>
      <c r="N194" s="54" t="s">
        <v>1335</v>
      </c>
      <c r="O194" s="54" t="s">
        <v>1341</v>
      </c>
      <c r="P194" s="54" t="s">
        <v>1290</v>
      </c>
    </row>
    <row r="195" spans="2:16" ht="12.75">
      <c r="B195" s="54" t="s">
        <v>1256</v>
      </c>
      <c r="C195" s="55" t="s">
        <v>1341</v>
      </c>
      <c r="D195" s="54" t="s">
        <v>1326</v>
      </c>
      <c r="J195" s="54" t="s">
        <v>1324</v>
      </c>
      <c r="K195" s="54" t="s">
        <v>1341</v>
      </c>
      <c r="L195" s="54" t="s">
        <v>1327</v>
      </c>
      <c r="N195" s="54" t="s">
        <v>1323</v>
      </c>
      <c r="O195" s="55" t="s">
        <v>1341</v>
      </c>
      <c r="P195" s="54" t="s">
        <v>1289</v>
      </c>
    </row>
    <row r="196" spans="2:16" ht="12.75">
      <c r="B196" s="54" t="s">
        <v>1329</v>
      </c>
      <c r="C196" s="54" t="s">
        <v>1341</v>
      </c>
      <c r="D196" s="54" t="s">
        <v>1334</v>
      </c>
      <c r="E196" s="54">
        <v>39</v>
      </c>
      <c r="F196" s="54" t="s">
        <v>1322</v>
      </c>
      <c r="G196" s="55" t="s">
        <v>1341</v>
      </c>
      <c r="H196" s="54" t="s">
        <v>1329</v>
      </c>
      <c r="J196" s="54" t="s">
        <v>1255</v>
      </c>
      <c r="K196" s="54" t="s">
        <v>1341</v>
      </c>
      <c r="L196" s="54" t="s">
        <v>1333</v>
      </c>
      <c r="N196" s="54" t="s">
        <v>1327</v>
      </c>
      <c r="O196" s="54" t="s">
        <v>1341</v>
      </c>
      <c r="P196" s="54" t="s">
        <v>1256</v>
      </c>
    </row>
    <row r="197" spans="2:16" ht="12.75">
      <c r="B197" s="54" t="s">
        <v>1288</v>
      </c>
      <c r="C197" s="55" t="s">
        <v>1341</v>
      </c>
      <c r="D197" s="54" t="s">
        <v>1328</v>
      </c>
      <c r="F197" s="54" t="s">
        <v>118</v>
      </c>
      <c r="G197" s="54" t="s">
        <v>1341</v>
      </c>
      <c r="H197" s="54" t="s">
        <v>1288</v>
      </c>
      <c r="J197" s="54" t="s">
        <v>1256</v>
      </c>
      <c r="K197" s="54" t="s">
        <v>1341</v>
      </c>
      <c r="L197" s="54" t="s">
        <v>1289</v>
      </c>
      <c r="N197" s="54" t="s">
        <v>1324</v>
      </c>
      <c r="O197" s="55" t="s">
        <v>1341</v>
      </c>
      <c r="P197" s="54" t="s">
        <v>1329</v>
      </c>
    </row>
    <row r="198" spans="2:16" ht="12.75">
      <c r="B198" s="54" t="s">
        <v>1331</v>
      </c>
      <c r="C198" s="54" t="s">
        <v>1341</v>
      </c>
      <c r="D198" s="54" t="s">
        <v>1291</v>
      </c>
      <c r="F198" s="54" t="s">
        <v>1332</v>
      </c>
      <c r="G198" s="55" t="s">
        <v>1341</v>
      </c>
      <c r="H198" s="54" t="s">
        <v>1331</v>
      </c>
      <c r="J198" s="54" t="s">
        <v>1331</v>
      </c>
      <c r="K198" s="54" t="s">
        <v>1341</v>
      </c>
      <c r="L198" s="54" t="s">
        <v>1288</v>
      </c>
      <c r="N198" s="54" t="s">
        <v>1254</v>
      </c>
      <c r="O198" s="54" t="s">
        <v>1341</v>
      </c>
      <c r="P198" s="54" t="s">
        <v>1288</v>
      </c>
    </row>
    <row r="199" spans="6:16" ht="12.75">
      <c r="F199" s="54" t="s">
        <v>1330</v>
      </c>
      <c r="G199" s="54" t="s">
        <v>1341</v>
      </c>
      <c r="H199" s="54" t="s">
        <v>1328</v>
      </c>
      <c r="J199" s="54" t="s">
        <v>1252</v>
      </c>
      <c r="K199" s="54" t="s">
        <v>1341</v>
      </c>
      <c r="L199" s="54" t="s">
        <v>1291</v>
      </c>
      <c r="N199" s="54" t="s">
        <v>1333</v>
      </c>
      <c r="O199" s="55" t="s">
        <v>1341</v>
      </c>
      <c r="P199" s="54" t="s">
        <v>1331</v>
      </c>
    </row>
    <row r="200" spans="1:16" ht="12.75">
      <c r="A200" s="54">
        <v>17</v>
      </c>
      <c r="B200" s="54" t="s">
        <v>1332</v>
      </c>
      <c r="C200" s="54" t="s">
        <v>1341</v>
      </c>
      <c r="D200" s="54" t="s">
        <v>118</v>
      </c>
      <c r="F200" s="54" t="s">
        <v>61</v>
      </c>
      <c r="G200" s="55" t="s">
        <v>1341</v>
      </c>
      <c r="H200" s="54" t="s">
        <v>1291</v>
      </c>
      <c r="J200" s="54" t="s">
        <v>1334</v>
      </c>
      <c r="K200" s="54" t="s">
        <v>1341</v>
      </c>
      <c r="L200" s="54" t="s">
        <v>1326</v>
      </c>
      <c r="N200" s="54" t="s">
        <v>1255</v>
      </c>
      <c r="O200" s="54" t="s">
        <v>1341</v>
      </c>
      <c r="P200" s="54" t="s">
        <v>1328</v>
      </c>
    </row>
    <row r="201" spans="2:8" ht="12.75">
      <c r="B201" s="54" t="s">
        <v>1335</v>
      </c>
      <c r="C201" s="54" t="s">
        <v>1341</v>
      </c>
      <c r="D201" s="54" t="s">
        <v>61</v>
      </c>
      <c r="F201" s="54" t="s">
        <v>1335</v>
      </c>
      <c r="G201" s="54" t="s">
        <v>1341</v>
      </c>
      <c r="H201" s="54" t="s">
        <v>1252</v>
      </c>
    </row>
    <row r="202" spans="2:16" ht="12.75">
      <c r="B202" s="54" t="s">
        <v>1324</v>
      </c>
      <c r="C202" s="54" t="s">
        <v>1341</v>
      </c>
      <c r="D202" s="54" t="s">
        <v>1327</v>
      </c>
      <c r="F202" s="54" t="s">
        <v>1323</v>
      </c>
      <c r="G202" s="55" t="s">
        <v>1341</v>
      </c>
      <c r="H202" s="54" t="s">
        <v>1336</v>
      </c>
      <c r="I202" s="54">
        <v>61</v>
      </c>
      <c r="J202" s="54" t="s">
        <v>1331</v>
      </c>
      <c r="K202" s="55" t="s">
        <v>1341</v>
      </c>
      <c r="L202" s="54" t="s">
        <v>1322</v>
      </c>
      <c r="M202" s="54">
        <v>83</v>
      </c>
      <c r="N202" s="54" t="s">
        <v>1322</v>
      </c>
      <c r="O202" s="55" t="s">
        <v>1341</v>
      </c>
      <c r="P202" s="54" t="s">
        <v>1334</v>
      </c>
    </row>
    <row r="203" spans="2:16" ht="12.75">
      <c r="B203" s="54" t="s">
        <v>1255</v>
      </c>
      <c r="C203" s="54" t="s">
        <v>1341</v>
      </c>
      <c r="D203" s="54" t="s">
        <v>1333</v>
      </c>
      <c r="F203" s="54" t="s">
        <v>1327</v>
      </c>
      <c r="G203" s="54" t="s">
        <v>1341</v>
      </c>
      <c r="H203" s="54" t="s">
        <v>1326</v>
      </c>
      <c r="J203" s="54" t="s">
        <v>1328</v>
      </c>
      <c r="K203" s="54" t="s">
        <v>1341</v>
      </c>
      <c r="L203" s="54" t="s">
        <v>118</v>
      </c>
      <c r="N203" s="54" t="s">
        <v>118</v>
      </c>
      <c r="O203" s="54" t="s">
        <v>1341</v>
      </c>
      <c r="P203" s="54" t="s">
        <v>1290</v>
      </c>
    </row>
    <row r="204" spans="2:16" ht="12.75">
      <c r="B204" s="54" t="s">
        <v>1256</v>
      </c>
      <c r="C204" s="54" t="s">
        <v>1341</v>
      </c>
      <c r="D204" s="54" t="s">
        <v>1289</v>
      </c>
      <c r="F204" s="54" t="s">
        <v>1324</v>
      </c>
      <c r="G204" s="55" t="s">
        <v>1341</v>
      </c>
      <c r="H204" s="54" t="s">
        <v>1334</v>
      </c>
      <c r="J204" s="54" t="s">
        <v>1291</v>
      </c>
      <c r="K204" s="55" t="s">
        <v>1341</v>
      </c>
      <c r="L204" s="54" t="s">
        <v>1332</v>
      </c>
      <c r="N204" s="54" t="s">
        <v>1332</v>
      </c>
      <c r="O204" s="55" t="s">
        <v>1341</v>
      </c>
      <c r="P204" s="54" t="s">
        <v>1289</v>
      </c>
    </row>
    <row r="205" spans="2:16" ht="12.75">
      <c r="B205" s="54" t="s">
        <v>1331</v>
      </c>
      <c r="C205" s="54" t="s">
        <v>1341</v>
      </c>
      <c r="D205" s="54" t="s">
        <v>1288</v>
      </c>
      <c r="F205" s="54" t="s">
        <v>1254</v>
      </c>
      <c r="G205" s="54" t="s">
        <v>1341</v>
      </c>
      <c r="H205" s="54" t="s">
        <v>1290</v>
      </c>
      <c r="J205" s="54" t="s">
        <v>1252</v>
      </c>
      <c r="K205" s="54" t="s">
        <v>1341</v>
      </c>
      <c r="L205" s="54" t="s">
        <v>1330</v>
      </c>
      <c r="N205" s="54" t="s">
        <v>1330</v>
      </c>
      <c r="O205" s="54" t="s">
        <v>1341</v>
      </c>
      <c r="P205" s="54" t="s">
        <v>1256</v>
      </c>
    </row>
    <row r="206" spans="2:16" ht="12.75">
      <c r="B206" s="54" t="s">
        <v>1252</v>
      </c>
      <c r="C206" s="54" t="s">
        <v>1341</v>
      </c>
      <c r="D206" s="54" t="s">
        <v>1291</v>
      </c>
      <c r="F206" s="54" t="s">
        <v>1333</v>
      </c>
      <c r="G206" s="55" t="s">
        <v>1341</v>
      </c>
      <c r="H206" s="54" t="s">
        <v>1289</v>
      </c>
      <c r="J206" s="54" t="s">
        <v>1336</v>
      </c>
      <c r="K206" s="55" t="s">
        <v>1341</v>
      </c>
      <c r="L206" s="54" t="s">
        <v>61</v>
      </c>
      <c r="N206" s="54" t="s">
        <v>61</v>
      </c>
      <c r="O206" s="55" t="s">
        <v>1341</v>
      </c>
      <c r="P206" s="54" t="s">
        <v>1329</v>
      </c>
    </row>
    <row r="207" spans="2:16" ht="12.75">
      <c r="B207" s="54" t="s">
        <v>1334</v>
      </c>
      <c r="C207" s="54" t="s">
        <v>1341</v>
      </c>
      <c r="D207" s="54" t="s">
        <v>1326</v>
      </c>
      <c r="F207" s="54" t="s">
        <v>1255</v>
      </c>
      <c r="G207" s="54" t="s">
        <v>1341</v>
      </c>
      <c r="H207" s="54" t="s">
        <v>1256</v>
      </c>
      <c r="J207" s="54" t="s">
        <v>1326</v>
      </c>
      <c r="K207" s="54" t="s">
        <v>1341</v>
      </c>
      <c r="L207" s="54" t="s">
        <v>1335</v>
      </c>
      <c r="N207" s="54" t="s">
        <v>1288</v>
      </c>
      <c r="O207" s="54" t="s">
        <v>1341</v>
      </c>
      <c r="P207" s="54" t="s">
        <v>1335</v>
      </c>
    </row>
    <row r="208" spans="10:12" ht="12.75">
      <c r="J208" s="54" t="s">
        <v>1334</v>
      </c>
      <c r="K208" s="55" t="s">
        <v>1341</v>
      </c>
      <c r="L208" s="54" t="s">
        <v>1323</v>
      </c>
    </row>
    <row r="209" spans="1:16" ht="12.75">
      <c r="A209" s="54">
        <v>18</v>
      </c>
      <c r="B209" s="54" t="s">
        <v>1254</v>
      </c>
      <c r="C209" s="55" t="s">
        <v>1341</v>
      </c>
      <c r="D209" s="54" t="s">
        <v>1322</v>
      </c>
      <c r="E209" s="54">
        <v>40</v>
      </c>
      <c r="F209" s="54" t="s">
        <v>1322</v>
      </c>
      <c r="G209" s="55" t="s">
        <v>1341</v>
      </c>
      <c r="H209" s="54" t="s">
        <v>1291</v>
      </c>
      <c r="J209" s="54" t="s">
        <v>1290</v>
      </c>
      <c r="K209" s="54" t="s">
        <v>1341</v>
      </c>
      <c r="L209" s="54" t="s">
        <v>1327</v>
      </c>
      <c r="M209" s="54">
        <v>84</v>
      </c>
      <c r="N209" s="54" t="s">
        <v>1335</v>
      </c>
      <c r="O209" s="55" t="s">
        <v>1341</v>
      </c>
      <c r="P209" s="54" t="s">
        <v>1322</v>
      </c>
    </row>
    <row r="210" spans="2:16" ht="12.75">
      <c r="B210" s="54" t="s">
        <v>1333</v>
      </c>
      <c r="C210" s="54" t="s">
        <v>1341</v>
      </c>
      <c r="D210" s="54" t="s">
        <v>118</v>
      </c>
      <c r="F210" s="54" t="s">
        <v>118</v>
      </c>
      <c r="G210" s="54" t="s">
        <v>1341</v>
      </c>
      <c r="H210" s="54" t="s">
        <v>1252</v>
      </c>
      <c r="J210" s="54" t="s">
        <v>1289</v>
      </c>
      <c r="K210" s="55" t="s">
        <v>1341</v>
      </c>
      <c r="L210" s="54" t="s">
        <v>1324</v>
      </c>
      <c r="N210" s="54" t="s">
        <v>1330</v>
      </c>
      <c r="O210" s="54" t="s">
        <v>1341</v>
      </c>
      <c r="P210" s="54" t="s">
        <v>118</v>
      </c>
    </row>
    <row r="211" spans="2:16" ht="12.75">
      <c r="B211" s="54" t="s">
        <v>1255</v>
      </c>
      <c r="C211" s="55" t="s">
        <v>1341</v>
      </c>
      <c r="D211" s="54" t="s">
        <v>1332</v>
      </c>
      <c r="F211" s="54" t="s">
        <v>1332</v>
      </c>
      <c r="G211" s="55" t="s">
        <v>1341</v>
      </c>
      <c r="H211" s="54" t="s">
        <v>1336</v>
      </c>
      <c r="J211" s="54" t="s">
        <v>1256</v>
      </c>
      <c r="K211" s="54" t="s">
        <v>1341</v>
      </c>
      <c r="L211" s="54" t="s">
        <v>1254</v>
      </c>
      <c r="N211" s="54" t="s">
        <v>61</v>
      </c>
      <c r="O211" s="55" t="s">
        <v>1341</v>
      </c>
      <c r="P211" s="54" t="s">
        <v>1332</v>
      </c>
    </row>
    <row r="212" spans="2:16" ht="12.75">
      <c r="B212" s="54" t="s">
        <v>1323</v>
      </c>
      <c r="C212" s="54" t="s">
        <v>1341</v>
      </c>
      <c r="D212" s="54" t="s">
        <v>1330</v>
      </c>
      <c r="F212" s="54" t="s">
        <v>1330</v>
      </c>
      <c r="G212" s="54" t="s">
        <v>1341</v>
      </c>
      <c r="H212" s="54" t="s">
        <v>1326</v>
      </c>
      <c r="J212" s="54" t="s">
        <v>1329</v>
      </c>
      <c r="K212" s="55" t="s">
        <v>1341</v>
      </c>
      <c r="L212" s="54" t="s">
        <v>1333</v>
      </c>
      <c r="N212" s="54" t="s">
        <v>1255</v>
      </c>
      <c r="O212" s="54" t="s">
        <v>1341</v>
      </c>
      <c r="P212" s="54" t="s">
        <v>1323</v>
      </c>
    </row>
    <row r="213" spans="2:16" ht="12.75">
      <c r="B213" s="54" t="s">
        <v>1327</v>
      </c>
      <c r="C213" s="55" t="s">
        <v>1341</v>
      </c>
      <c r="D213" s="54" t="s">
        <v>61</v>
      </c>
      <c r="F213" s="54" t="s">
        <v>61</v>
      </c>
      <c r="G213" s="55" t="s">
        <v>1341</v>
      </c>
      <c r="H213" s="54" t="s">
        <v>1334</v>
      </c>
      <c r="J213" s="54" t="s">
        <v>1288</v>
      </c>
      <c r="K213" s="54" t="s">
        <v>1341</v>
      </c>
      <c r="L213" s="54" t="s">
        <v>1255</v>
      </c>
      <c r="N213" s="54" t="s">
        <v>1254</v>
      </c>
      <c r="O213" s="55" t="s">
        <v>1341</v>
      </c>
      <c r="P213" s="54" t="s">
        <v>1327</v>
      </c>
    </row>
    <row r="214" spans="2:16" ht="12.75">
      <c r="B214" s="54" t="s">
        <v>1324</v>
      </c>
      <c r="C214" s="54" t="s">
        <v>1341</v>
      </c>
      <c r="D214" s="54" t="s">
        <v>1335</v>
      </c>
      <c r="F214" s="54" t="s">
        <v>1335</v>
      </c>
      <c r="G214" s="54" t="s">
        <v>1341</v>
      </c>
      <c r="H214" s="54" t="s">
        <v>1290</v>
      </c>
      <c r="N214" s="54" t="s">
        <v>1333</v>
      </c>
      <c r="O214" s="54" t="s">
        <v>1341</v>
      </c>
      <c r="P214" s="54" t="s">
        <v>1324</v>
      </c>
    </row>
    <row r="215" spans="2:16" ht="12.75">
      <c r="B215" s="54" t="s">
        <v>1336</v>
      </c>
      <c r="C215" s="55" t="s">
        <v>1341</v>
      </c>
      <c r="D215" s="54" t="s">
        <v>1290</v>
      </c>
      <c r="F215" s="54" t="s">
        <v>1323</v>
      </c>
      <c r="G215" s="55" t="s">
        <v>1341</v>
      </c>
      <c r="H215" s="54" t="s">
        <v>1289</v>
      </c>
      <c r="I215" s="54">
        <v>62</v>
      </c>
      <c r="J215" s="54" t="s">
        <v>1255</v>
      </c>
      <c r="K215" s="55" t="s">
        <v>1341</v>
      </c>
      <c r="L215" s="54" t="s">
        <v>1322</v>
      </c>
      <c r="N215" s="54" t="s">
        <v>1331</v>
      </c>
      <c r="O215" s="55" t="s">
        <v>1341</v>
      </c>
      <c r="P215" s="54" t="s">
        <v>1290</v>
      </c>
    </row>
    <row r="216" spans="2:16" ht="12.75">
      <c r="B216" s="54" t="s">
        <v>1326</v>
      </c>
      <c r="C216" s="54" t="s">
        <v>1341</v>
      </c>
      <c r="D216" s="54" t="s">
        <v>1289</v>
      </c>
      <c r="F216" s="54" t="s">
        <v>1327</v>
      </c>
      <c r="G216" s="54" t="s">
        <v>1341</v>
      </c>
      <c r="H216" s="54" t="s">
        <v>1256</v>
      </c>
      <c r="J216" s="54" t="s">
        <v>1323</v>
      </c>
      <c r="K216" s="54" t="s">
        <v>1341</v>
      </c>
      <c r="L216" s="54" t="s">
        <v>118</v>
      </c>
      <c r="N216" s="54" t="s">
        <v>1329</v>
      </c>
      <c r="O216" s="54" t="s">
        <v>1341</v>
      </c>
      <c r="P216" s="54" t="s">
        <v>1289</v>
      </c>
    </row>
    <row r="217" spans="2:16" ht="12.75">
      <c r="B217" s="54" t="s">
        <v>1334</v>
      </c>
      <c r="C217" s="55" t="s">
        <v>1341</v>
      </c>
      <c r="D217" s="54" t="s">
        <v>1256</v>
      </c>
      <c r="F217" s="54" t="s">
        <v>1324</v>
      </c>
      <c r="G217" s="55" t="s">
        <v>1341</v>
      </c>
      <c r="H217" s="54" t="s">
        <v>1329</v>
      </c>
      <c r="J217" s="54" t="s">
        <v>1327</v>
      </c>
      <c r="K217" s="55" t="s">
        <v>1341</v>
      </c>
      <c r="L217" s="54" t="s">
        <v>1332</v>
      </c>
      <c r="N217" s="54" t="s">
        <v>1288</v>
      </c>
      <c r="O217" s="55" t="s">
        <v>1341</v>
      </c>
      <c r="P217" s="54" t="s">
        <v>1256</v>
      </c>
    </row>
    <row r="218" spans="2:16" ht="12.75">
      <c r="B218" s="54" t="s">
        <v>1328</v>
      </c>
      <c r="C218" s="54" t="s">
        <v>1341</v>
      </c>
      <c r="D218" s="54" t="s">
        <v>1329</v>
      </c>
      <c r="F218" s="54" t="s">
        <v>1254</v>
      </c>
      <c r="G218" s="54" t="s">
        <v>1341</v>
      </c>
      <c r="H218" s="54" t="s">
        <v>1288</v>
      </c>
      <c r="J218" s="54" t="s">
        <v>1324</v>
      </c>
      <c r="K218" s="54" t="s">
        <v>1341</v>
      </c>
      <c r="L218" s="54" t="s">
        <v>1330</v>
      </c>
      <c r="N218" s="54" t="s">
        <v>1334</v>
      </c>
      <c r="O218" s="54" t="s">
        <v>1341</v>
      </c>
      <c r="P218" s="54" t="s">
        <v>1328</v>
      </c>
    </row>
    <row r="219" spans="2:16" ht="12.75">
      <c r="B219" s="54" t="s">
        <v>1291</v>
      </c>
      <c r="C219" s="55" t="s">
        <v>1341</v>
      </c>
      <c r="D219" s="54" t="s">
        <v>1288</v>
      </c>
      <c r="F219" s="54" t="s">
        <v>1333</v>
      </c>
      <c r="G219" s="55" t="s">
        <v>1341</v>
      </c>
      <c r="H219" s="54" t="s">
        <v>1331</v>
      </c>
      <c r="J219" s="54" t="s">
        <v>1254</v>
      </c>
      <c r="K219" s="55" t="s">
        <v>1341</v>
      </c>
      <c r="L219" s="54" t="s">
        <v>61</v>
      </c>
      <c r="N219" s="54" t="s">
        <v>1336</v>
      </c>
      <c r="O219" s="55" t="s">
        <v>1341</v>
      </c>
      <c r="P219" s="54" t="s">
        <v>1291</v>
      </c>
    </row>
    <row r="220" spans="2:16" ht="12.75">
      <c r="B220" s="54" t="s">
        <v>1252</v>
      </c>
      <c r="C220" s="54" t="s">
        <v>1341</v>
      </c>
      <c r="D220" s="54" t="s">
        <v>1331</v>
      </c>
      <c r="F220" s="54" t="s">
        <v>1255</v>
      </c>
      <c r="G220" s="54" t="s">
        <v>1341</v>
      </c>
      <c r="H220" s="54" t="s">
        <v>1328</v>
      </c>
      <c r="J220" s="54" t="s">
        <v>1333</v>
      </c>
      <c r="K220" s="54" t="s">
        <v>1341</v>
      </c>
      <c r="L220" s="54" t="s">
        <v>1335</v>
      </c>
      <c r="N220" s="54" t="s">
        <v>1326</v>
      </c>
      <c r="O220" s="54" t="s">
        <v>1341</v>
      </c>
      <c r="P220" s="54" t="s">
        <v>1252</v>
      </c>
    </row>
    <row r="221" spans="10:12" ht="12.75">
      <c r="J221" s="54" t="s">
        <v>1334</v>
      </c>
      <c r="K221" s="55" t="s">
        <v>1341</v>
      </c>
      <c r="L221" s="54" t="s">
        <v>1290</v>
      </c>
    </row>
    <row r="222" spans="1:16" ht="12.75">
      <c r="A222" s="54">
        <v>19</v>
      </c>
      <c r="B222" s="54" t="s">
        <v>1322</v>
      </c>
      <c r="C222" s="55" t="s">
        <v>1341</v>
      </c>
      <c r="D222" s="54" t="s">
        <v>1290</v>
      </c>
      <c r="E222" s="54">
        <v>41</v>
      </c>
      <c r="F222" s="54" t="s">
        <v>1322</v>
      </c>
      <c r="G222" s="55" t="s">
        <v>1341</v>
      </c>
      <c r="H222" s="54" t="s">
        <v>1334</v>
      </c>
      <c r="J222" s="54" t="s">
        <v>1328</v>
      </c>
      <c r="K222" s="54" t="s">
        <v>1341</v>
      </c>
      <c r="L222" s="54" t="s">
        <v>1289</v>
      </c>
      <c r="M222" s="54">
        <v>85</v>
      </c>
      <c r="N222" s="54" t="s">
        <v>1322</v>
      </c>
      <c r="O222" s="55" t="s">
        <v>1341</v>
      </c>
      <c r="P222" s="54" t="s">
        <v>61</v>
      </c>
    </row>
    <row r="223" spans="2:16" ht="12.75">
      <c r="B223" s="54" t="s">
        <v>118</v>
      </c>
      <c r="C223" s="54" t="s">
        <v>1341</v>
      </c>
      <c r="D223" s="54" t="s">
        <v>1289</v>
      </c>
      <c r="F223" s="54" t="s">
        <v>118</v>
      </c>
      <c r="G223" s="54" t="s">
        <v>1341</v>
      </c>
      <c r="H223" s="54" t="s">
        <v>1290</v>
      </c>
      <c r="J223" s="54" t="s">
        <v>1291</v>
      </c>
      <c r="K223" s="55" t="s">
        <v>1341</v>
      </c>
      <c r="L223" s="54" t="s">
        <v>1256</v>
      </c>
      <c r="N223" s="54" t="s">
        <v>118</v>
      </c>
      <c r="O223" s="54" t="s">
        <v>1341</v>
      </c>
      <c r="P223" s="54" t="s">
        <v>1335</v>
      </c>
    </row>
    <row r="224" spans="2:16" ht="12.75">
      <c r="B224" s="54" t="s">
        <v>1332</v>
      </c>
      <c r="C224" s="55" t="s">
        <v>1341</v>
      </c>
      <c r="D224" s="54" t="s">
        <v>1256</v>
      </c>
      <c r="F224" s="54" t="s">
        <v>1332</v>
      </c>
      <c r="G224" s="55" t="s">
        <v>1341</v>
      </c>
      <c r="H224" s="54" t="s">
        <v>1289</v>
      </c>
      <c r="J224" s="54" t="s">
        <v>1252</v>
      </c>
      <c r="K224" s="54" t="s">
        <v>1341</v>
      </c>
      <c r="L224" s="54" t="s">
        <v>1329</v>
      </c>
      <c r="N224" s="54" t="s">
        <v>1332</v>
      </c>
      <c r="O224" s="55" t="s">
        <v>1341</v>
      </c>
      <c r="P224" s="54" t="s">
        <v>1330</v>
      </c>
    </row>
    <row r="225" spans="2:16" ht="12.75">
      <c r="B225" s="54" t="s">
        <v>1330</v>
      </c>
      <c r="C225" s="54" t="s">
        <v>1341</v>
      </c>
      <c r="D225" s="54" t="s">
        <v>1329</v>
      </c>
      <c r="F225" s="54" t="s">
        <v>1330</v>
      </c>
      <c r="G225" s="54" t="s">
        <v>1341</v>
      </c>
      <c r="H225" s="54" t="s">
        <v>1256</v>
      </c>
      <c r="J225" s="54" t="s">
        <v>1336</v>
      </c>
      <c r="K225" s="55" t="s">
        <v>1341</v>
      </c>
      <c r="L225" s="54" t="s">
        <v>1288</v>
      </c>
      <c r="N225" s="54" t="s">
        <v>1323</v>
      </c>
      <c r="O225" s="54" t="s">
        <v>1341</v>
      </c>
      <c r="P225" s="54" t="s">
        <v>1333</v>
      </c>
    </row>
    <row r="226" spans="2:16" ht="12.75">
      <c r="B226" s="54" t="s">
        <v>61</v>
      </c>
      <c r="C226" s="55" t="s">
        <v>1341</v>
      </c>
      <c r="D226" s="54" t="s">
        <v>1288</v>
      </c>
      <c r="F226" s="54" t="s">
        <v>61</v>
      </c>
      <c r="G226" s="55" t="s">
        <v>1341</v>
      </c>
      <c r="H226" s="54" t="s">
        <v>1329</v>
      </c>
      <c r="J226" s="54" t="s">
        <v>1326</v>
      </c>
      <c r="K226" s="54" t="s">
        <v>1341</v>
      </c>
      <c r="L226" s="54" t="s">
        <v>1331</v>
      </c>
      <c r="N226" s="54" t="s">
        <v>1327</v>
      </c>
      <c r="O226" s="55" t="s">
        <v>1341</v>
      </c>
      <c r="P226" s="54" t="s">
        <v>1255</v>
      </c>
    </row>
    <row r="227" spans="2:16" ht="12.75">
      <c r="B227" s="54" t="s">
        <v>1335</v>
      </c>
      <c r="C227" s="54" t="s">
        <v>1341</v>
      </c>
      <c r="D227" s="54" t="s">
        <v>1331</v>
      </c>
      <c r="F227" s="54" t="s">
        <v>1335</v>
      </c>
      <c r="G227" s="54" t="s">
        <v>1341</v>
      </c>
      <c r="H227" s="54" t="s">
        <v>1288</v>
      </c>
      <c r="N227" s="54" t="s">
        <v>1324</v>
      </c>
      <c r="O227" s="54" t="s">
        <v>1341</v>
      </c>
      <c r="P227" s="54" t="s">
        <v>1254</v>
      </c>
    </row>
    <row r="228" spans="2:16" ht="12.75">
      <c r="B228" s="54" t="s">
        <v>1323</v>
      </c>
      <c r="C228" s="55" t="s">
        <v>1341</v>
      </c>
      <c r="D228" s="54" t="s">
        <v>1328</v>
      </c>
      <c r="F228" s="54" t="s">
        <v>1323</v>
      </c>
      <c r="G228" s="55" t="s">
        <v>1341</v>
      </c>
      <c r="H228" s="54" t="s">
        <v>1331</v>
      </c>
      <c r="I228" s="54">
        <v>63</v>
      </c>
      <c r="J228" s="54" t="s">
        <v>1331</v>
      </c>
      <c r="K228" s="55" t="s">
        <v>1341</v>
      </c>
      <c r="L228" s="54" t="s">
        <v>1323</v>
      </c>
      <c r="N228" s="54" t="s">
        <v>1290</v>
      </c>
      <c r="O228" s="55" t="s">
        <v>1341</v>
      </c>
      <c r="P228" s="54" t="s">
        <v>1288</v>
      </c>
    </row>
    <row r="229" spans="2:16" ht="12.75">
      <c r="B229" s="54" t="s">
        <v>1327</v>
      </c>
      <c r="C229" s="54" t="s">
        <v>1341</v>
      </c>
      <c r="D229" s="54" t="s">
        <v>1291</v>
      </c>
      <c r="F229" s="54" t="s">
        <v>1327</v>
      </c>
      <c r="G229" s="54" t="s">
        <v>1341</v>
      </c>
      <c r="H229" s="54" t="s">
        <v>1328</v>
      </c>
      <c r="J229" s="54" t="s">
        <v>1328</v>
      </c>
      <c r="K229" s="54" t="s">
        <v>1341</v>
      </c>
      <c r="L229" s="54" t="s">
        <v>1327</v>
      </c>
      <c r="N229" s="54" t="s">
        <v>1289</v>
      </c>
      <c r="O229" s="54" t="s">
        <v>1341</v>
      </c>
      <c r="P229" s="54" t="s">
        <v>1331</v>
      </c>
    </row>
    <row r="230" spans="2:16" ht="12.75">
      <c r="B230" s="54" t="s">
        <v>1324</v>
      </c>
      <c r="C230" s="55" t="s">
        <v>1341</v>
      </c>
      <c r="D230" s="54" t="s">
        <v>1252</v>
      </c>
      <c r="F230" s="54" t="s">
        <v>1324</v>
      </c>
      <c r="G230" s="55" t="s">
        <v>1341</v>
      </c>
      <c r="H230" s="54" t="s">
        <v>1291</v>
      </c>
      <c r="J230" s="54" t="s">
        <v>1291</v>
      </c>
      <c r="K230" s="55" t="s">
        <v>1341</v>
      </c>
      <c r="L230" s="54" t="s">
        <v>1324</v>
      </c>
      <c r="N230" s="54" t="s">
        <v>1256</v>
      </c>
      <c r="O230" s="55" t="s">
        <v>1341</v>
      </c>
      <c r="P230" s="54" t="s">
        <v>1329</v>
      </c>
    </row>
    <row r="231" spans="2:16" ht="12.75">
      <c r="B231" s="54" t="s">
        <v>1254</v>
      </c>
      <c r="C231" s="54" t="s">
        <v>1341</v>
      </c>
      <c r="D231" s="54" t="s">
        <v>1336</v>
      </c>
      <c r="F231" s="54" t="s">
        <v>1254</v>
      </c>
      <c r="G231" s="54" t="s">
        <v>1341</v>
      </c>
      <c r="H231" s="54" t="s">
        <v>1252</v>
      </c>
      <c r="J231" s="54" t="s">
        <v>1252</v>
      </c>
      <c r="K231" s="54" t="s">
        <v>1341</v>
      </c>
      <c r="L231" s="54" t="s">
        <v>1254</v>
      </c>
      <c r="N231" s="54" t="s">
        <v>1328</v>
      </c>
      <c r="O231" s="54" t="s">
        <v>1341</v>
      </c>
      <c r="P231" s="54" t="s">
        <v>1326</v>
      </c>
    </row>
    <row r="232" spans="2:16" ht="12.75">
      <c r="B232" s="54" t="s">
        <v>1333</v>
      </c>
      <c r="C232" s="55" t="s">
        <v>1341</v>
      </c>
      <c r="D232" s="54" t="s">
        <v>1326</v>
      </c>
      <c r="F232" s="54" t="s">
        <v>1333</v>
      </c>
      <c r="G232" s="55" t="s">
        <v>1341</v>
      </c>
      <c r="H232" s="54" t="s">
        <v>1336</v>
      </c>
      <c r="J232" s="54" t="s">
        <v>1336</v>
      </c>
      <c r="K232" s="55" t="s">
        <v>1341</v>
      </c>
      <c r="L232" s="54" t="s">
        <v>1333</v>
      </c>
      <c r="N232" s="54" t="s">
        <v>1291</v>
      </c>
      <c r="O232" s="55" t="s">
        <v>1341</v>
      </c>
      <c r="P232" s="54" t="s">
        <v>1334</v>
      </c>
    </row>
    <row r="233" spans="2:16" ht="12.75">
      <c r="B233" s="54" t="s">
        <v>1255</v>
      </c>
      <c r="C233" s="54" t="s">
        <v>1341</v>
      </c>
      <c r="D233" s="54" t="s">
        <v>1334</v>
      </c>
      <c r="F233" s="54" t="s">
        <v>1255</v>
      </c>
      <c r="G233" s="54" t="s">
        <v>1341</v>
      </c>
      <c r="H233" s="54" t="s">
        <v>1326</v>
      </c>
      <c r="J233" s="54" t="s">
        <v>1326</v>
      </c>
      <c r="K233" s="54" t="s">
        <v>1341</v>
      </c>
      <c r="L233" s="54" t="s">
        <v>1255</v>
      </c>
      <c r="N233" s="54" t="s">
        <v>1252</v>
      </c>
      <c r="O233" s="54" t="s">
        <v>1341</v>
      </c>
      <c r="P233" s="54" t="s">
        <v>1336</v>
      </c>
    </row>
    <row r="235" spans="1:16" ht="12.75">
      <c r="A235" s="54">
        <v>20</v>
      </c>
      <c r="B235" s="54" t="s">
        <v>1322</v>
      </c>
      <c r="C235" s="55" t="s">
        <v>1341</v>
      </c>
      <c r="D235" s="54" t="s">
        <v>1323</v>
      </c>
      <c r="E235" s="54">
        <v>42</v>
      </c>
      <c r="F235" s="54" t="s">
        <v>1323</v>
      </c>
      <c r="G235" s="55" t="s">
        <v>1341</v>
      </c>
      <c r="H235" s="54" t="s">
        <v>1322</v>
      </c>
      <c r="I235" s="54">
        <v>64</v>
      </c>
      <c r="J235" s="54" t="s">
        <v>61</v>
      </c>
      <c r="K235" s="55" t="s">
        <v>1341</v>
      </c>
      <c r="L235" s="54" t="s">
        <v>1322</v>
      </c>
      <c r="M235" s="54">
        <v>86</v>
      </c>
      <c r="N235" s="54" t="s">
        <v>1322</v>
      </c>
      <c r="O235" s="55" t="s">
        <v>1341</v>
      </c>
      <c r="P235" s="54" t="s">
        <v>1329</v>
      </c>
    </row>
    <row r="236" spans="2:16" ht="12.75">
      <c r="B236" s="54" t="s">
        <v>118</v>
      </c>
      <c r="C236" s="54" t="s">
        <v>1341</v>
      </c>
      <c r="D236" s="54" t="s">
        <v>1327</v>
      </c>
      <c r="F236" s="54" t="s">
        <v>1327</v>
      </c>
      <c r="G236" s="54" t="s">
        <v>1341</v>
      </c>
      <c r="H236" s="54" t="s">
        <v>118</v>
      </c>
      <c r="J236" s="54" t="s">
        <v>1335</v>
      </c>
      <c r="K236" s="54" t="s">
        <v>1341</v>
      </c>
      <c r="L236" s="54" t="s">
        <v>118</v>
      </c>
      <c r="N236" s="54" t="s">
        <v>118</v>
      </c>
      <c r="O236" s="54" t="s">
        <v>1341</v>
      </c>
      <c r="P236" s="54" t="s">
        <v>1288</v>
      </c>
    </row>
    <row r="237" spans="2:16" ht="12.75">
      <c r="B237" s="54" t="s">
        <v>1332</v>
      </c>
      <c r="C237" s="55" t="s">
        <v>1341</v>
      </c>
      <c r="D237" s="54" t="s">
        <v>1324</v>
      </c>
      <c r="F237" s="54" t="s">
        <v>1324</v>
      </c>
      <c r="G237" s="55" t="s">
        <v>1341</v>
      </c>
      <c r="H237" s="54" t="s">
        <v>1332</v>
      </c>
      <c r="J237" s="54" t="s">
        <v>1330</v>
      </c>
      <c r="K237" s="55" t="s">
        <v>1341</v>
      </c>
      <c r="L237" s="54" t="s">
        <v>1332</v>
      </c>
      <c r="N237" s="54" t="s">
        <v>1332</v>
      </c>
      <c r="O237" s="55" t="s">
        <v>1341</v>
      </c>
      <c r="P237" s="54" t="s">
        <v>1331</v>
      </c>
    </row>
    <row r="238" spans="2:16" ht="12.75">
      <c r="B238" s="54" t="s">
        <v>1330</v>
      </c>
      <c r="C238" s="54" t="s">
        <v>1341</v>
      </c>
      <c r="D238" s="54" t="s">
        <v>1254</v>
      </c>
      <c r="F238" s="54" t="s">
        <v>1254</v>
      </c>
      <c r="G238" s="54" t="s">
        <v>1341</v>
      </c>
      <c r="H238" s="54" t="s">
        <v>1330</v>
      </c>
      <c r="J238" s="54" t="s">
        <v>1333</v>
      </c>
      <c r="K238" s="54" t="s">
        <v>1341</v>
      </c>
      <c r="L238" s="54" t="s">
        <v>1323</v>
      </c>
      <c r="N238" s="54" t="s">
        <v>1330</v>
      </c>
      <c r="O238" s="54" t="s">
        <v>1341</v>
      </c>
      <c r="P238" s="54" t="s">
        <v>1328</v>
      </c>
    </row>
    <row r="239" spans="2:16" ht="12.75">
      <c r="B239" s="54" t="s">
        <v>61</v>
      </c>
      <c r="C239" s="55" t="s">
        <v>1341</v>
      </c>
      <c r="D239" s="54" t="s">
        <v>1333</v>
      </c>
      <c r="F239" s="54" t="s">
        <v>1333</v>
      </c>
      <c r="G239" s="55" t="s">
        <v>1341</v>
      </c>
      <c r="H239" s="54" t="s">
        <v>61</v>
      </c>
      <c r="J239" s="54" t="s">
        <v>1255</v>
      </c>
      <c r="K239" s="55" t="s">
        <v>1341</v>
      </c>
      <c r="L239" s="54" t="s">
        <v>1327</v>
      </c>
      <c r="N239" s="54" t="s">
        <v>61</v>
      </c>
      <c r="O239" s="55" t="s">
        <v>1341</v>
      </c>
      <c r="P239" s="54" t="s">
        <v>1291</v>
      </c>
    </row>
    <row r="240" spans="2:16" ht="12.75">
      <c r="B240" s="54" t="s">
        <v>1335</v>
      </c>
      <c r="C240" s="54" t="s">
        <v>1341</v>
      </c>
      <c r="D240" s="54" t="s">
        <v>1255</v>
      </c>
      <c r="F240" s="54" t="s">
        <v>1255</v>
      </c>
      <c r="G240" s="54" t="s">
        <v>1341</v>
      </c>
      <c r="H240" s="54" t="s">
        <v>1335</v>
      </c>
      <c r="J240" s="54" t="s">
        <v>1254</v>
      </c>
      <c r="K240" s="54" t="s">
        <v>1341</v>
      </c>
      <c r="L240" s="54" t="s">
        <v>1324</v>
      </c>
      <c r="N240" s="54" t="s">
        <v>1335</v>
      </c>
      <c r="O240" s="54" t="s">
        <v>1341</v>
      </c>
      <c r="P240" s="54" t="s">
        <v>1252</v>
      </c>
    </row>
    <row r="241" spans="2:16" ht="12.75">
      <c r="B241" s="54" t="s">
        <v>1290</v>
      </c>
      <c r="C241" s="55" t="s">
        <v>1341</v>
      </c>
      <c r="D241" s="54" t="s">
        <v>1328</v>
      </c>
      <c r="F241" s="54" t="s">
        <v>1328</v>
      </c>
      <c r="G241" s="55" t="s">
        <v>1341</v>
      </c>
      <c r="H241" s="54" t="s">
        <v>1290</v>
      </c>
      <c r="J241" s="54" t="s">
        <v>1288</v>
      </c>
      <c r="K241" s="55" t="s">
        <v>1341</v>
      </c>
      <c r="L241" s="54" t="s">
        <v>1290</v>
      </c>
      <c r="N241" s="54" t="s">
        <v>1323</v>
      </c>
      <c r="O241" s="55" t="s">
        <v>1341</v>
      </c>
      <c r="P241" s="54" t="s">
        <v>1336</v>
      </c>
    </row>
    <row r="242" spans="2:16" ht="12.75">
      <c r="B242" s="54" t="s">
        <v>1289</v>
      </c>
      <c r="C242" s="54" t="s">
        <v>1341</v>
      </c>
      <c r="D242" s="54" t="s">
        <v>1291</v>
      </c>
      <c r="F242" s="54" t="s">
        <v>1291</v>
      </c>
      <c r="G242" s="54" t="s">
        <v>1341</v>
      </c>
      <c r="H242" s="54" t="s">
        <v>1289</v>
      </c>
      <c r="J242" s="54" t="s">
        <v>1331</v>
      </c>
      <c r="K242" s="54" t="s">
        <v>1341</v>
      </c>
      <c r="L242" s="54" t="s">
        <v>1289</v>
      </c>
      <c r="N242" s="54" t="s">
        <v>1327</v>
      </c>
      <c r="O242" s="54" t="s">
        <v>1341</v>
      </c>
      <c r="P242" s="54" t="s">
        <v>1326</v>
      </c>
    </row>
    <row r="243" spans="2:16" ht="12.75">
      <c r="B243" s="54" t="s">
        <v>1256</v>
      </c>
      <c r="C243" s="55" t="s">
        <v>1341</v>
      </c>
      <c r="D243" s="54" t="s">
        <v>1252</v>
      </c>
      <c r="F243" s="54" t="s">
        <v>1252</v>
      </c>
      <c r="G243" s="55" t="s">
        <v>1341</v>
      </c>
      <c r="H243" s="54" t="s">
        <v>1256</v>
      </c>
      <c r="J243" s="54" t="s">
        <v>1329</v>
      </c>
      <c r="K243" s="55" t="s">
        <v>1341</v>
      </c>
      <c r="L243" s="54" t="s">
        <v>1256</v>
      </c>
      <c r="N243" s="54" t="s">
        <v>1324</v>
      </c>
      <c r="O243" s="55" t="s">
        <v>1341</v>
      </c>
      <c r="P243" s="54" t="s">
        <v>1334</v>
      </c>
    </row>
    <row r="244" spans="2:16" ht="12.75">
      <c r="B244" s="54" t="s">
        <v>1329</v>
      </c>
      <c r="C244" s="54" t="s">
        <v>1341</v>
      </c>
      <c r="D244" s="54" t="s">
        <v>1336</v>
      </c>
      <c r="F244" s="54" t="s">
        <v>1336</v>
      </c>
      <c r="G244" s="54" t="s">
        <v>1341</v>
      </c>
      <c r="H244" s="54" t="s">
        <v>1329</v>
      </c>
      <c r="J244" s="54" t="s">
        <v>1326</v>
      </c>
      <c r="K244" s="54" t="s">
        <v>1341</v>
      </c>
      <c r="L244" s="54" t="s">
        <v>1328</v>
      </c>
      <c r="N244" s="54" t="s">
        <v>1254</v>
      </c>
      <c r="O244" s="54" t="s">
        <v>1341</v>
      </c>
      <c r="P244" s="54" t="s">
        <v>1290</v>
      </c>
    </row>
    <row r="245" spans="2:16" ht="12.75">
      <c r="B245" s="54" t="s">
        <v>1288</v>
      </c>
      <c r="C245" s="55" t="s">
        <v>1341</v>
      </c>
      <c r="D245" s="54" t="s">
        <v>1326</v>
      </c>
      <c r="F245" s="54" t="s">
        <v>1326</v>
      </c>
      <c r="G245" s="55" t="s">
        <v>1341</v>
      </c>
      <c r="H245" s="54" t="s">
        <v>1288</v>
      </c>
      <c r="J245" s="54" t="s">
        <v>1334</v>
      </c>
      <c r="K245" s="55" t="s">
        <v>1341</v>
      </c>
      <c r="L245" s="54" t="s">
        <v>1291</v>
      </c>
      <c r="N245" s="54" t="s">
        <v>1333</v>
      </c>
      <c r="O245" s="55" t="s">
        <v>1341</v>
      </c>
      <c r="P245" s="54" t="s">
        <v>1289</v>
      </c>
    </row>
    <row r="246" spans="2:16" ht="12.75">
      <c r="B246" s="54" t="s">
        <v>1331</v>
      </c>
      <c r="C246" s="54" t="s">
        <v>1341</v>
      </c>
      <c r="D246" s="54" t="s">
        <v>1334</v>
      </c>
      <c r="F246" s="54" t="s">
        <v>1334</v>
      </c>
      <c r="G246" s="54" t="s">
        <v>1341</v>
      </c>
      <c r="H246" s="54" t="s">
        <v>1331</v>
      </c>
      <c r="J246" s="54" t="s">
        <v>1336</v>
      </c>
      <c r="K246" s="54" t="s">
        <v>1341</v>
      </c>
      <c r="L246" s="54" t="s">
        <v>1252</v>
      </c>
      <c r="N246" s="54" t="s">
        <v>1255</v>
      </c>
      <c r="O246" s="54" t="s">
        <v>1341</v>
      </c>
      <c r="P246" s="54" t="s">
        <v>1256</v>
      </c>
    </row>
    <row r="247" ht="12.75">
      <c r="K247" s="55"/>
    </row>
    <row r="248" spans="1:16" ht="12.75">
      <c r="A248" s="54">
        <v>21</v>
      </c>
      <c r="B248" s="54" t="s">
        <v>1322</v>
      </c>
      <c r="C248" s="55" t="s">
        <v>1341</v>
      </c>
      <c r="D248" s="54" t="s">
        <v>1328</v>
      </c>
      <c r="E248" s="54">
        <v>43</v>
      </c>
      <c r="F248" s="54" t="s">
        <v>1290</v>
      </c>
      <c r="G248" s="55" t="s">
        <v>1341</v>
      </c>
      <c r="H248" s="54" t="s">
        <v>1322</v>
      </c>
      <c r="I248" s="54">
        <v>65</v>
      </c>
      <c r="J248" s="54" t="s">
        <v>1322</v>
      </c>
      <c r="K248" s="55" t="s">
        <v>1341</v>
      </c>
      <c r="L248" s="54" t="s">
        <v>1324</v>
      </c>
      <c r="M248" s="54">
        <v>87</v>
      </c>
      <c r="N248" s="54" t="s">
        <v>1322</v>
      </c>
      <c r="O248" s="55" t="s">
        <v>1341</v>
      </c>
      <c r="P248" s="54" t="s">
        <v>1289</v>
      </c>
    </row>
    <row r="249" spans="2:16" ht="12.75">
      <c r="B249" s="54" t="s">
        <v>118</v>
      </c>
      <c r="C249" s="54" t="s">
        <v>1341</v>
      </c>
      <c r="D249" s="54" t="s">
        <v>1291</v>
      </c>
      <c r="F249" s="54" t="s">
        <v>1289</v>
      </c>
      <c r="G249" s="54" t="s">
        <v>1341</v>
      </c>
      <c r="H249" s="54" t="s">
        <v>118</v>
      </c>
      <c r="J249" s="54" t="s">
        <v>118</v>
      </c>
      <c r="K249" s="54" t="s">
        <v>1341</v>
      </c>
      <c r="L249" s="54" t="s">
        <v>1254</v>
      </c>
      <c r="N249" s="54" t="s">
        <v>118</v>
      </c>
      <c r="O249" s="54" t="s">
        <v>1341</v>
      </c>
      <c r="P249" s="54" t="s">
        <v>1256</v>
      </c>
    </row>
    <row r="250" spans="2:16" ht="12.75">
      <c r="B250" s="54" t="s">
        <v>1332</v>
      </c>
      <c r="C250" s="55" t="s">
        <v>1341</v>
      </c>
      <c r="D250" s="54" t="s">
        <v>1252</v>
      </c>
      <c r="F250" s="54" t="s">
        <v>1256</v>
      </c>
      <c r="G250" s="55" t="s">
        <v>1341</v>
      </c>
      <c r="H250" s="54" t="s">
        <v>1332</v>
      </c>
      <c r="J250" s="54" t="s">
        <v>1332</v>
      </c>
      <c r="K250" s="55" t="s">
        <v>1341</v>
      </c>
      <c r="L250" s="54" t="s">
        <v>1333</v>
      </c>
      <c r="N250" s="54" t="s">
        <v>1332</v>
      </c>
      <c r="O250" s="55" t="s">
        <v>1341</v>
      </c>
      <c r="P250" s="54" t="s">
        <v>1329</v>
      </c>
    </row>
    <row r="251" spans="2:16" ht="12.75">
      <c r="B251" s="54" t="s">
        <v>1330</v>
      </c>
      <c r="C251" s="54" t="s">
        <v>1341</v>
      </c>
      <c r="D251" s="54" t="s">
        <v>1336</v>
      </c>
      <c r="F251" s="54" t="s">
        <v>1329</v>
      </c>
      <c r="G251" s="54" t="s">
        <v>1341</v>
      </c>
      <c r="H251" s="54" t="s">
        <v>1330</v>
      </c>
      <c r="J251" s="54" t="s">
        <v>1330</v>
      </c>
      <c r="K251" s="54" t="s">
        <v>1341</v>
      </c>
      <c r="L251" s="54" t="s">
        <v>1255</v>
      </c>
      <c r="N251" s="54" t="s">
        <v>1330</v>
      </c>
      <c r="O251" s="54" t="s">
        <v>1341</v>
      </c>
      <c r="P251" s="54" t="s">
        <v>1288</v>
      </c>
    </row>
    <row r="252" spans="2:16" ht="12.75">
      <c r="B252" s="54" t="s">
        <v>61</v>
      </c>
      <c r="C252" s="55" t="s">
        <v>1341</v>
      </c>
      <c r="D252" s="54" t="s">
        <v>1326</v>
      </c>
      <c r="F252" s="54" t="s">
        <v>1288</v>
      </c>
      <c r="G252" s="55" t="s">
        <v>1341</v>
      </c>
      <c r="H252" s="54" t="s">
        <v>61</v>
      </c>
      <c r="J252" s="54" t="s">
        <v>61</v>
      </c>
      <c r="K252" s="55" t="s">
        <v>1341</v>
      </c>
      <c r="L252" s="54" t="s">
        <v>1323</v>
      </c>
      <c r="N252" s="54" t="s">
        <v>61</v>
      </c>
      <c r="O252" s="55" t="s">
        <v>1341</v>
      </c>
      <c r="P252" s="54" t="s">
        <v>1331</v>
      </c>
    </row>
    <row r="253" spans="2:16" ht="12.75">
      <c r="B253" s="54" t="s">
        <v>1335</v>
      </c>
      <c r="C253" s="54" t="s">
        <v>1341</v>
      </c>
      <c r="D253" s="54" t="s">
        <v>1334</v>
      </c>
      <c r="F253" s="54" t="s">
        <v>1331</v>
      </c>
      <c r="G253" s="54" t="s">
        <v>1341</v>
      </c>
      <c r="H253" s="54" t="s">
        <v>1335</v>
      </c>
      <c r="J253" s="54" t="s">
        <v>1335</v>
      </c>
      <c r="K253" s="54" t="s">
        <v>1341</v>
      </c>
      <c r="L253" s="54" t="s">
        <v>1327</v>
      </c>
      <c r="N253" s="54" t="s">
        <v>1335</v>
      </c>
      <c r="O253" s="54" t="s">
        <v>1341</v>
      </c>
      <c r="P253" s="54" t="s">
        <v>1328</v>
      </c>
    </row>
    <row r="254" spans="2:16" ht="12.75">
      <c r="B254" s="54" t="s">
        <v>1323</v>
      </c>
      <c r="C254" s="55" t="s">
        <v>1341</v>
      </c>
      <c r="D254" s="54" t="s">
        <v>1290</v>
      </c>
      <c r="F254" s="54" t="s">
        <v>1328</v>
      </c>
      <c r="G254" s="55" t="s">
        <v>1341</v>
      </c>
      <c r="H254" s="54" t="s">
        <v>1323</v>
      </c>
      <c r="J254" s="54" t="s">
        <v>1290</v>
      </c>
      <c r="K254" s="55" t="s">
        <v>1341</v>
      </c>
      <c r="L254" s="54" t="s">
        <v>1252</v>
      </c>
      <c r="N254" s="54" t="s">
        <v>1323</v>
      </c>
      <c r="O254" s="55" t="s">
        <v>1341</v>
      </c>
      <c r="P254" s="54" t="s">
        <v>1291</v>
      </c>
    </row>
    <row r="255" spans="2:16" ht="12.75">
      <c r="B255" s="54" t="s">
        <v>1327</v>
      </c>
      <c r="C255" s="54" t="s">
        <v>1341</v>
      </c>
      <c r="D255" s="54" t="s">
        <v>1289</v>
      </c>
      <c r="F255" s="54" t="s">
        <v>1291</v>
      </c>
      <c r="G255" s="54" t="s">
        <v>1341</v>
      </c>
      <c r="H255" s="54" t="s">
        <v>1327</v>
      </c>
      <c r="J255" s="54" t="s">
        <v>1289</v>
      </c>
      <c r="K255" s="54" t="s">
        <v>1341</v>
      </c>
      <c r="L255" s="54" t="s">
        <v>1336</v>
      </c>
      <c r="N255" s="54" t="s">
        <v>1327</v>
      </c>
      <c r="O255" s="54" t="s">
        <v>1341</v>
      </c>
      <c r="P255" s="54" t="s">
        <v>1252</v>
      </c>
    </row>
    <row r="256" spans="2:16" ht="12.75">
      <c r="B256" s="54" t="s">
        <v>1324</v>
      </c>
      <c r="C256" s="55" t="s">
        <v>1341</v>
      </c>
      <c r="D256" s="54" t="s">
        <v>1256</v>
      </c>
      <c r="F256" s="54" t="s">
        <v>1252</v>
      </c>
      <c r="G256" s="55" t="s">
        <v>1341</v>
      </c>
      <c r="H256" s="54" t="s">
        <v>1324</v>
      </c>
      <c r="J256" s="54" t="s">
        <v>1256</v>
      </c>
      <c r="K256" s="55" t="s">
        <v>1341</v>
      </c>
      <c r="L256" s="54" t="s">
        <v>1326</v>
      </c>
      <c r="N256" s="54" t="s">
        <v>1324</v>
      </c>
      <c r="O256" s="55" t="s">
        <v>1341</v>
      </c>
      <c r="P256" s="54" t="s">
        <v>1336</v>
      </c>
    </row>
    <row r="257" spans="2:16" ht="12.75">
      <c r="B257" s="54" t="s">
        <v>1254</v>
      </c>
      <c r="C257" s="54" t="s">
        <v>1341</v>
      </c>
      <c r="D257" s="54" t="s">
        <v>1329</v>
      </c>
      <c r="F257" s="54" t="s">
        <v>1336</v>
      </c>
      <c r="G257" s="54" t="s">
        <v>1341</v>
      </c>
      <c r="H257" s="54" t="s">
        <v>1254</v>
      </c>
      <c r="J257" s="54" t="s">
        <v>1329</v>
      </c>
      <c r="K257" s="54" t="s">
        <v>1341</v>
      </c>
      <c r="L257" s="54" t="s">
        <v>1334</v>
      </c>
      <c r="N257" s="54" t="s">
        <v>1254</v>
      </c>
      <c r="O257" s="54" t="s">
        <v>1341</v>
      </c>
      <c r="P257" s="54" t="s">
        <v>1326</v>
      </c>
    </row>
    <row r="258" spans="2:16" ht="12.75">
      <c r="B258" s="54" t="s">
        <v>1333</v>
      </c>
      <c r="C258" s="55" t="s">
        <v>1341</v>
      </c>
      <c r="D258" s="54" t="s">
        <v>1288</v>
      </c>
      <c r="F258" s="54" t="s">
        <v>1326</v>
      </c>
      <c r="G258" s="55" t="s">
        <v>1341</v>
      </c>
      <c r="H258" s="54" t="s">
        <v>1333</v>
      </c>
      <c r="J258" s="54" t="s">
        <v>1288</v>
      </c>
      <c r="K258" s="55" t="s">
        <v>1341</v>
      </c>
      <c r="L258" s="54" t="s">
        <v>1328</v>
      </c>
      <c r="N258" s="54" t="s">
        <v>1333</v>
      </c>
      <c r="O258" s="55" t="s">
        <v>1341</v>
      </c>
      <c r="P258" s="54" t="s">
        <v>1334</v>
      </c>
    </row>
    <row r="259" spans="2:16" ht="12.75">
      <c r="B259" s="54" t="s">
        <v>1255</v>
      </c>
      <c r="C259" s="54" t="s">
        <v>1341</v>
      </c>
      <c r="D259" s="54" t="s">
        <v>1331</v>
      </c>
      <c r="F259" s="54" t="s">
        <v>1334</v>
      </c>
      <c r="G259" s="54" t="s">
        <v>1341</v>
      </c>
      <c r="H259" s="54" t="s">
        <v>1255</v>
      </c>
      <c r="J259" s="54" t="s">
        <v>1331</v>
      </c>
      <c r="K259" s="54" t="s">
        <v>1341</v>
      </c>
      <c r="L259" s="54" t="s">
        <v>1291</v>
      </c>
      <c r="N259" s="54" t="s">
        <v>1255</v>
      </c>
      <c r="O259" s="54" t="s">
        <v>1341</v>
      </c>
      <c r="P259" s="54" t="s">
        <v>1290</v>
      </c>
    </row>
    <row r="261" spans="1:16" ht="12.75">
      <c r="A261" s="54">
        <v>22</v>
      </c>
      <c r="B261" s="54" t="s">
        <v>61</v>
      </c>
      <c r="C261" s="55" t="s">
        <v>1341</v>
      </c>
      <c r="D261" s="54" t="s">
        <v>1322</v>
      </c>
      <c r="E261" s="54">
        <v>44</v>
      </c>
      <c r="F261" s="54" t="s">
        <v>1322</v>
      </c>
      <c r="G261" s="55" t="s">
        <v>1341</v>
      </c>
      <c r="H261" s="54" t="s">
        <v>1254</v>
      </c>
      <c r="I261" s="54">
        <v>66</v>
      </c>
      <c r="J261" s="54" t="s">
        <v>1327</v>
      </c>
      <c r="K261" s="55" t="s">
        <v>1341</v>
      </c>
      <c r="L261" s="54" t="s">
        <v>1322</v>
      </c>
      <c r="M261" s="54">
        <v>88</v>
      </c>
      <c r="N261" s="54" t="s">
        <v>1328</v>
      </c>
      <c r="O261" s="55" t="s">
        <v>1341</v>
      </c>
      <c r="P261" s="54" t="s">
        <v>1322</v>
      </c>
    </row>
    <row r="262" spans="2:16" ht="12.75">
      <c r="B262" s="54" t="s">
        <v>1335</v>
      </c>
      <c r="C262" s="54" t="s">
        <v>1341</v>
      </c>
      <c r="D262" s="54" t="s">
        <v>118</v>
      </c>
      <c r="F262" s="54" t="s">
        <v>118</v>
      </c>
      <c r="G262" s="54" t="s">
        <v>1341</v>
      </c>
      <c r="H262" s="54" t="s">
        <v>1333</v>
      </c>
      <c r="J262" s="54" t="s">
        <v>1324</v>
      </c>
      <c r="K262" s="54" t="s">
        <v>1341</v>
      </c>
      <c r="L262" s="54" t="s">
        <v>118</v>
      </c>
      <c r="N262" s="54" t="s">
        <v>1291</v>
      </c>
      <c r="O262" s="54" t="s">
        <v>1341</v>
      </c>
      <c r="P262" s="54" t="s">
        <v>118</v>
      </c>
    </row>
    <row r="263" spans="2:16" ht="12.75">
      <c r="B263" s="54" t="s">
        <v>1330</v>
      </c>
      <c r="C263" s="55" t="s">
        <v>1341</v>
      </c>
      <c r="D263" s="54" t="s">
        <v>1332</v>
      </c>
      <c r="F263" s="54" t="s">
        <v>1332</v>
      </c>
      <c r="G263" s="55" t="s">
        <v>1341</v>
      </c>
      <c r="H263" s="54" t="s">
        <v>1255</v>
      </c>
      <c r="J263" s="54" t="s">
        <v>1254</v>
      </c>
      <c r="K263" s="55" t="s">
        <v>1341</v>
      </c>
      <c r="L263" s="54" t="s">
        <v>1332</v>
      </c>
      <c r="N263" s="54" t="s">
        <v>1252</v>
      </c>
      <c r="O263" s="55" t="s">
        <v>1341</v>
      </c>
      <c r="P263" s="54" t="s">
        <v>1332</v>
      </c>
    </row>
    <row r="264" spans="2:16" ht="12.75">
      <c r="B264" s="54" t="s">
        <v>1333</v>
      </c>
      <c r="C264" s="54" t="s">
        <v>1341</v>
      </c>
      <c r="D264" s="54" t="s">
        <v>1323</v>
      </c>
      <c r="F264" s="54" t="s">
        <v>1330</v>
      </c>
      <c r="G264" s="54" t="s">
        <v>1341</v>
      </c>
      <c r="H264" s="54" t="s">
        <v>1323</v>
      </c>
      <c r="J264" s="54" t="s">
        <v>1333</v>
      </c>
      <c r="K264" s="54" t="s">
        <v>1341</v>
      </c>
      <c r="L264" s="54" t="s">
        <v>1330</v>
      </c>
      <c r="N264" s="54" t="s">
        <v>1336</v>
      </c>
      <c r="O264" s="54" t="s">
        <v>1341</v>
      </c>
      <c r="P264" s="54" t="s">
        <v>1330</v>
      </c>
    </row>
    <row r="265" spans="2:16" ht="12.75">
      <c r="B265" s="54" t="s">
        <v>1255</v>
      </c>
      <c r="C265" s="55" t="s">
        <v>1341</v>
      </c>
      <c r="D265" s="54" t="s">
        <v>1327</v>
      </c>
      <c r="F265" s="54" t="s">
        <v>61</v>
      </c>
      <c r="G265" s="55" t="s">
        <v>1341</v>
      </c>
      <c r="H265" s="54" t="s">
        <v>1327</v>
      </c>
      <c r="J265" s="54" t="s">
        <v>1255</v>
      </c>
      <c r="K265" s="55" t="s">
        <v>1341</v>
      </c>
      <c r="L265" s="54" t="s">
        <v>61</v>
      </c>
      <c r="N265" s="54" t="s">
        <v>1326</v>
      </c>
      <c r="O265" s="55" t="s">
        <v>1341</v>
      </c>
      <c r="P265" s="54" t="s">
        <v>61</v>
      </c>
    </row>
    <row r="266" spans="2:16" ht="12.75">
      <c r="B266" s="54" t="s">
        <v>1254</v>
      </c>
      <c r="C266" s="54" t="s">
        <v>1341</v>
      </c>
      <c r="D266" s="54" t="s">
        <v>1324</v>
      </c>
      <c r="F266" s="54" t="s">
        <v>1335</v>
      </c>
      <c r="G266" s="54" t="s">
        <v>1341</v>
      </c>
      <c r="H266" s="54" t="s">
        <v>1324</v>
      </c>
      <c r="J266" s="54" t="s">
        <v>1323</v>
      </c>
      <c r="K266" s="54" t="s">
        <v>1341</v>
      </c>
      <c r="L266" s="54" t="s">
        <v>1335</v>
      </c>
      <c r="N266" s="54" t="s">
        <v>1334</v>
      </c>
      <c r="O266" s="54" t="s">
        <v>1341</v>
      </c>
      <c r="P266" s="54" t="s">
        <v>1335</v>
      </c>
    </row>
    <row r="267" spans="2:16" ht="12.75">
      <c r="B267" s="54" t="s">
        <v>1288</v>
      </c>
      <c r="C267" s="55" t="s">
        <v>1341</v>
      </c>
      <c r="D267" s="54" t="s">
        <v>1290</v>
      </c>
      <c r="F267" s="54" t="s">
        <v>1290</v>
      </c>
      <c r="G267" s="55" t="s">
        <v>1341</v>
      </c>
      <c r="H267" s="54" t="s">
        <v>1336</v>
      </c>
      <c r="J267" s="54" t="s">
        <v>1291</v>
      </c>
      <c r="K267" s="55" t="s">
        <v>1341</v>
      </c>
      <c r="L267" s="54" t="s">
        <v>1290</v>
      </c>
      <c r="N267" s="54" t="s">
        <v>1290</v>
      </c>
      <c r="O267" s="55" t="s">
        <v>1341</v>
      </c>
      <c r="P267" s="54" t="s">
        <v>1323</v>
      </c>
    </row>
    <row r="268" spans="2:16" ht="12.75">
      <c r="B268" s="54" t="s">
        <v>1331</v>
      </c>
      <c r="C268" s="54" t="s">
        <v>1341</v>
      </c>
      <c r="D268" s="54" t="s">
        <v>1289</v>
      </c>
      <c r="F268" s="54" t="s">
        <v>1289</v>
      </c>
      <c r="G268" s="54" t="s">
        <v>1341</v>
      </c>
      <c r="H268" s="54" t="s">
        <v>1326</v>
      </c>
      <c r="J268" s="54" t="s">
        <v>1252</v>
      </c>
      <c r="K268" s="54" t="s">
        <v>1341</v>
      </c>
      <c r="L268" s="54" t="s">
        <v>1289</v>
      </c>
      <c r="N268" s="54" t="s">
        <v>1289</v>
      </c>
      <c r="O268" s="54" t="s">
        <v>1341</v>
      </c>
      <c r="P268" s="54" t="s">
        <v>1327</v>
      </c>
    </row>
    <row r="269" spans="2:16" ht="12.75">
      <c r="B269" s="54" t="s">
        <v>1329</v>
      </c>
      <c r="C269" s="55" t="s">
        <v>1341</v>
      </c>
      <c r="D269" s="54" t="s">
        <v>1256</v>
      </c>
      <c r="F269" s="54" t="s">
        <v>1256</v>
      </c>
      <c r="G269" s="55" t="s">
        <v>1341</v>
      </c>
      <c r="H269" s="54" t="s">
        <v>1334</v>
      </c>
      <c r="J269" s="54" t="s">
        <v>1336</v>
      </c>
      <c r="K269" s="55" t="s">
        <v>1341</v>
      </c>
      <c r="L269" s="54" t="s">
        <v>1256</v>
      </c>
      <c r="N269" s="54" t="s">
        <v>1256</v>
      </c>
      <c r="O269" s="55" t="s">
        <v>1341</v>
      </c>
      <c r="P269" s="54" t="s">
        <v>1324</v>
      </c>
    </row>
    <row r="270" spans="2:16" ht="12.75">
      <c r="B270" s="54" t="s">
        <v>1326</v>
      </c>
      <c r="C270" s="54" t="s">
        <v>1341</v>
      </c>
      <c r="D270" s="54" t="s">
        <v>1328</v>
      </c>
      <c r="F270" s="54" t="s">
        <v>1329</v>
      </c>
      <c r="G270" s="54" t="s">
        <v>1341</v>
      </c>
      <c r="H270" s="54" t="s">
        <v>1328</v>
      </c>
      <c r="J270" s="54" t="s">
        <v>1326</v>
      </c>
      <c r="K270" s="54" t="s">
        <v>1341</v>
      </c>
      <c r="L270" s="54" t="s">
        <v>1329</v>
      </c>
      <c r="N270" s="54" t="s">
        <v>1329</v>
      </c>
      <c r="O270" s="54" t="s">
        <v>1341</v>
      </c>
      <c r="P270" s="54" t="s">
        <v>1254</v>
      </c>
    </row>
    <row r="271" spans="2:16" ht="12.75">
      <c r="B271" s="54" t="s">
        <v>1334</v>
      </c>
      <c r="C271" s="55" t="s">
        <v>1341</v>
      </c>
      <c r="D271" s="54" t="s">
        <v>1291</v>
      </c>
      <c r="F271" s="54" t="s">
        <v>1288</v>
      </c>
      <c r="G271" s="55" t="s">
        <v>1341</v>
      </c>
      <c r="H271" s="54" t="s">
        <v>1291</v>
      </c>
      <c r="J271" s="54" t="s">
        <v>1334</v>
      </c>
      <c r="K271" s="55" t="s">
        <v>1341</v>
      </c>
      <c r="L271" s="54" t="s">
        <v>1288</v>
      </c>
      <c r="N271" s="54" t="s">
        <v>1288</v>
      </c>
      <c r="O271" s="55" t="s">
        <v>1341</v>
      </c>
      <c r="P271" s="54" t="s">
        <v>1333</v>
      </c>
    </row>
    <row r="272" spans="2:16" ht="12.75">
      <c r="B272" s="54" t="s">
        <v>1336</v>
      </c>
      <c r="C272" s="54" t="s">
        <v>1341</v>
      </c>
      <c r="D272" s="54" t="s">
        <v>1252</v>
      </c>
      <c r="F272" s="54" t="s">
        <v>1331</v>
      </c>
      <c r="G272" s="54" t="s">
        <v>1341</v>
      </c>
      <c r="H272" s="54" t="s">
        <v>1252</v>
      </c>
      <c r="J272" s="54" t="s">
        <v>1328</v>
      </c>
      <c r="K272" s="54" t="s">
        <v>1341</v>
      </c>
      <c r="L272" s="54" t="s">
        <v>1331</v>
      </c>
      <c r="N272" s="54" t="s">
        <v>1331</v>
      </c>
      <c r="O272" s="54" t="s">
        <v>1341</v>
      </c>
      <c r="P272" s="54" t="s">
        <v>1255</v>
      </c>
    </row>
  </sheetData>
  <mergeCells count="4">
    <mergeCell ref="A5:D5"/>
    <mergeCell ref="E5:H5"/>
    <mergeCell ref="I5:L5"/>
    <mergeCell ref="M5:P5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Berro</dc:creator>
  <cp:keywords/>
  <dc:description/>
  <cp:lastModifiedBy> </cp:lastModifiedBy>
  <cp:lastPrinted>2001-11-01T19:14:29Z</cp:lastPrinted>
  <dcterms:created xsi:type="dcterms:W3CDTF">1998-10-30T02:14:45Z</dcterms:created>
  <dcterms:modified xsi:type="dcterms:W3CDTF">2005-05-28T16:48:46Z</dcterms:modified>
  <cp:category/>
  <cp:version/>
  <cp:contentType/>
  <cp:contentStatus/>
  <cp:revision>1</cp:revision>
</cp:coreProperties>
</file>